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uyRentIRR" sheetId="1" r:id="rId1"/>
    <sheet name="BuySellIR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<sst xmlns="http://schemas.openxmlformats.org/spreadsheetml/2006/main" count="150" uniqueCount="52">
  <si>
    <t>No.</t>
  </si>
  <si>
    <t>Size (sqm)</t>
  </si>
  <si>
    <t>Total Price (RMB)</t>
  </si>
  <si>
    <t>Palm Spring （棕榈泉国际公寓)</t>
  </si>
  <si>
    <t>Seasons Park  海晟名苑</t>
  </si>
  <si>
    <t>Oriental Kenzo 东方银座</t>
  </si>
  <si>
    <t>Parkview Tower （景园大厦）</t>
  </si>
  <si>
    <t>Kaobao, land of fortune （康堡花园）</t>
  </si>
  <si>
    <t>Central Park 新城国际</t>
  </si>
  <si>
    <t>Investment Return Rate</t>
  </si>
  <si>
    <r>
      <t>Le Leman Lake</t>
    </r>
    <r>
      <rPr>
        <sz val="10"/>
        <rFont val="宋体"/>
        <family val="0"/>
      </rPr>
      <t>莱盟湖别墅</t>
    </r>
  </si>
  <si>
    <r>
      <t>King's Garden Villa</t>
    </r>
    <r>
      <rPr>
        <sz val="10"/>
        <rFont val="宋体"/>
        <family val="0"/>
      </rPr>
      <t>京润水上花园</t>
    </r>
  </si>
  <si>
    <r>
      <t xml:space="preserve">Yosemite </t>
    </r>
    <r>
      <rPr>
        <sz val="10"/>
        <rFont val="宋体"/>
        <family val="0"/>
      </rPr>
      <t>优山美地</t>
    </r>
  </si>
  <si>
    <r>
      <t>River Garden</t>
    </r>
    <r>
      <rPr>
        <sz val="10"/>
        <rFont val="宋体"/>
        <family val="0"/>
      </rPr>
      <t>裕京花园</t>
    </r>
  </si>
  <si>
    <r>
      <t>Beijing Reviera</t>
    </r>
    <r>
      <rPr>
        <sz val="10"/>
        <rFont val="宋体"/>
        <family val="0"/>
      </rPr>
      <t>香江花园</t>
    </r>
  </si>
  <si>
    <r>
      <t>Dynasty Garden</t>
    </r>
    <r>
      <rPr>
        <sz val="10"/>
        <rFont val="宋体"/>
        <family val="0"/>
      </rPr>
      <t>丽斯花园</t>
    </r>
  </si>
  <si>
    <t xml:space="preserve">Property for sale      </t>
  </si>
  <si>
    <r>
      <t>V</t>
    </r>
    <r>
      <rPr>
        <sz val="10"/>
        <rFont val="Arial"/>
        <family val="2"/>
      </rPr>
      <t>illa</t>
    </r>
  </si>
  <si>
    <t>Apartment</t>
  </si>
  <si>
    <r>
      <t>Wanhao Intl' Apartment(</t>
    </r>
    <r>
      <rPr>
        <sz val="10"/>
        <color indexed="63"/>
        <rFont val="宋体"/>
        <family val="0"/>
      </rPr>
      <t>万豪国际公寓</t>
    </r>
    <r>
      <rPr>
        <sz val="10"/>
        <color indexed="63"/>
        <rFont val="Arial"/>
        <family val="2"/>
      </rPr>
      <t xml:space="preserve">)  </t>
    </r>
  </si>
  <si>
    <t xml:space="preserve">Purchase Price (RMB/sqm) </t>
  </si>
  <si>
    <t>Purchase Price(RMB)</t>
  </si>
  <si>
    <t>Commission for C21 from buyer RMB            (1.5% of the total amount)</t>
  </si>
  <si>
    <t>Tax RMB(1.6% of the total price)</t>
  </si>
  <si>
    <t>Sale Price (RMB)</t>
  </si>
  <si>
    <t>Commission for C21 from buyer  RMB          (1.5% of the total amount)</t>
  </si>
  <si>
    <t>Total Cost(RMB)</t>
  </si>
  <si>
    <t>Management Fee (RMB/sqm/mth)</t>
  </si>
  <si>
    <t>Total Cost(RMB)</t>
  </si>
  <si>
    <t>Tax (RMB)(1.6% of the total price)</t>
  </si>
  <si>
    <t>Commission from Buyer (RMB)(1.5% of total value)</t>
  </si>
  <si>
    <t>Total Management Fee (RMB/month)</t>
  </si>
  <si>
    <t>Net Rent per month(RMB)</t>
  </si>
  <si>
    <t>Palm Spring  棕榈泉国际公寓</t>
  </si>
  <si>
    <t>Oriental Kenzo  东方银座</t>
  </si>
  <si>
    <t>Parkview Tower  景园大厦</t>
  </si>
  <si>
    <t>Kaobao Garden  康堡花园</t>
  </si>
  <si>
    <t xml:space="preserve">Property for purchase                       </t>
  </si>
  <si>
    <t xml:space="preserve">Sale Price (RMB/sqm) </t>
  </si>
  <si>
    <t>Estimated Rent per month</t>
  </si>
  <si>
    <r>
      <t>V</t>
    </r>
    <r>
      <rPr>
        <sz val="10"/>
        <rFont val="Arial"/>
        <family val="2"/>
      </rPr>
      <t>illa</t>
    </r>
  </si>
  <si>
    <r>
      <t xml:space="preserve">River Garden </t>
    </r>
    <r>
      <rPr>
        <sz val="10"/>
        <rFont val="Arial"/>
        <family val="2"/>
      </rPr>
      <t>裕京花园</t>
    </r>
  </si>
  <si>
    <r>
      <t xml:space="preserve">Beijing Reviera </t>
    </r>
    <r>
      <rPr>
        <sz val="10"/>
        <rFont val="Arial"/>
        <family val="2"/>
      </rPr>
      <t>香江花园</t>
    </r>
  </si>
  <si>
    <r>
      <t xml:space="preserve">Beijing Reviera  </t>
    </r>
    <r>
      <rPr>
        <sz val="10"/>
        <rFont val="Arial"/>
        <family val="2"/>
      </rPr>
      <t>香江花园</t>
    </r>
  </si>
  <si>
    <r>
      <t xml:space="preserve">Dynasty Garden  </t>
    </r>
    <r>
      <rPr>
        <sz val="10"/>
        <rFont val="Arial"/>
        <family val="2"/>
      </rPr>
      <t>丽斯花园</t>
    </r>
  </si>
  <si>
    <r>
      <t xml:space="preserve">Le Leman Lake  </t>
    </r>
    <r>
      <rPr>
        <sz val="10"/>
        <rFont val="Arial"/>
        <family val="2"/>
      </rPr>
      <t>莱盟湖别墅</t>
    </r>
  </si>
  <si>
    <r>
      <t xml:space="preserve">King's Garden Villa  </t>
    </r>
    <r>
      <rPr>
        <sz val="10"/>
        <rFont val="Arial"/>
        <family val="2"/>
      </rPr>
      <t>京润水上花园</t>
    </r>
  </si>
  <si>
    <r>
      <t xml:space="preserve">Yosemite </t>
    </r>
    <r>
      <rPr>
        <sz val="10"/>
        <rFont val="Arial"/>
        <family val="2"/>
      </rPr>
      <t>优山美地</t>
    </r>
  </si>
  <si>
    <t>Apartment</t>
  </si>
  <si>
    <t xml:space="preserve">Wanhao Intl' Apartment  万豪国际公寓  </t>
  </si>
  <si>
    <t>Agent Commission from Lessor (one month rental)</t>
  </si>
  <si>
    <t>Investment Rate of Return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</si>
</sst>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\-&quot;￥&quot;#,##0"/>
    <numFmt numFmtId="165" formatCode="&quot;￥&quot;#,##0;[Red]\-&quot;￥&quot;#,##0"/>
    <numFmt numFmtId="166" formatCode="&quot;￥&quot;#,##0.00;\-&quot;￥&quot;#,##0.00"/>
    <numFmt numFmtId="167" formatCode="&quot;￥&quot;#,##0.00;[Red]\-&quot;￥&quot;#,##0.00"/>
    <numFmt numFmtId="168" formatCode="_-&quot;￥&quot;* #,##0_-;\-&quot;￥&quot;* #,##0_-;_-&quot;￥&quot;* &quot;-&quot;_-;_-@_-"/>
    <numFmt numFmtId="169" formatCode="_-* #,##0_-;\-* #,##0_-;_-* &quot;-&quot;_-;_-@_-"/>
    <numFmt numFmtId="170" formatCode="_-&quot;￥&quot;* #,##0.00_-;\-&quot;￥&quot;* #,##0.00_-;_-&quot;￥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&quot;$&quot;#,##0"/>
    <numFmt numFmtId="181" formatCode="&quot;$&quot;#,##0;[Red]&quot;$&quot;#,##0"/>
    <numFmt numFmtId="182" formatCode="0.00_ "/>
    <numFmt numFmtId="183" formatCode="0_ "/>
    <numFmt numFmtId="184" formatCode="#,##0.00_ "/>
    <numFmt numFmtId="185" formatCode="0;[Red]0"/>
    <numFmt numFmtId="186" formatCode="&quot;￥&quot;#,##0.00_);[Red]\(&quot;￥&quot;#,##0.00\)"/>
    <numFmt numFmtId="187" formatCode="&quot;￥&quot;#,##0_);[Red]\(&quot;￥&quot;#,##0\)"/>
    <numFmt numFmtId="188" formatCode="0.0%"/>
    <numFmt numFmtId="189" formatCode="0.0"/>
  </numFmts>
  <fonts count="8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宋体"/>
      <family val="0"/>
    </font>
    <font>
      <sz val="10"/>
      <color indexed="63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17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wrapText="1"/>
    </xf>
    <xf numFmtId="38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83" fontId="5" fillId="0" borderId="3" xfId="0" applyNumberFormat="1" applyFont="1" applyBorder="1" applyAlignment="1">
      <alignment horizontal="center" wrapText="1"/>
    </xf>
    <xf numFmtId="183" fontId="0" fillId="0" borderId="1" xfId="0" applyNumberFormat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41" fontId="5" fillId="0" borderId="3" xfId="16" applyFont="1" applyBorder="1" applyAlignment="1">
      <alignment horizontal="center" wrapText="1"/>
    </xf>
    <xf numFmtId="38" fontId="5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1" fontId="0" fillId="0" borderId="1" xfId="16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38" fontId="4" fillId="0" borderId="5" xfId="0" applyNumberFormat="1" applyFont="1" applyFill="1" applyBorder="1" applyAlignment="1">
      <alignment horizontal="center" wrapText="1"/>
    </xf>
    <xf numFmtId="188" fontId="0" fillId="0" borderId="1" xfId="0" applyNumberFormat="1" applyFont="1" applyBorder="1" applyAlignment="1">
      <alignment horizontal="center"/>
    </xf>
    <xf numFmtId="188" fontId="0" fillId="0" borderId="0" xfId="0" applyNumberFormat="1" applyFont="1" applyAlignment="1">
      <alignment horizontal="center"/>
    </xf>
    <xf numFmtId="3" fontId="4" fillId="0" borderId="3" xfId="0" applyNumberFormat="1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89" fontId="5" fillId="0" borderId="3" xfId="0" applyNumberFormat="1" applyFont="1" applyBorder="1" applyAlignment="1">
      <alignment horizontal="center" wrapText="1"/>
    </xf>
    <xf numFmtId="189" fontId="0" fillId="0" borderId="0" xfId="0" applyNumberFormat="1" applyFont="1" applyAlignment="1">
      <alignment horizontal="center"/>
    </xf>
    <xf numFmtId="188" fontId="1" fillId="0" borderId="5" xfId="0" applyNumberFormat="1" applyFont="1" applyFill="1" applyBorder="1" applyAlignment="1">
      <alignment horizontal="center" vertical="center" wrapText="1"/>
    </xf>
    <xf numFmtId="188" fontId="1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89" fontId="4" fillId="0" borderId="5" xfId="0" applyNumberFormat="1" applyFont="1" applyBorder="1" applyAlignment="1">
      <alignment horizontal="center" wrapText="1"/>
    </xf>
    <xf numFmtId="189" fontId="4" fillId="0" borderId="2" xfId="0" applyNumberFormat="1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wrapText="1"/>
    </xf>
    <xf numFmtId="9" fontId="0" fillId="0" borderId="2" xfId="0" applyNumberFormat="1" applyFont="1" applyBorder="1" applyAlignment="1">
      <alignment horizontal="center" wrapText="1"/>
    </xf>
    <xf numFmtId="10" fontId="4" fillId="0" borderId="5" xfId="0" applyNumberFormat="1" applyFont="1" applyFill="1" applyBorder="1" applyAlignment="1">
      <alignment horizontal="center" wrapText="1"/>
    </xf>
    <xf numFmtId="10" fontId="4" fillId="0" borderId="2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38" fontId="4" fillId="0" borderId="2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J8">
      <selection activeCell="O31" sqref="O31"/>
    </sheetView>
  </sheetViews>
  <sheetFormatPr defaultColWidth="9.140625" defaultRowHeight="15.75" customHeight="1"/>
  <cols>
    <col min="1" max="1" width="4.00390625" style="26" bestFit="1" customWidth="1"/>
    <col min="2" max="2" width="9.57421875" style="26" bestFit="1" customWidth="1"/>
    <col min="3" max="3" width="35.140625" style="26" bestFit="1" customWidth="1"/>
    <col min="4" max="4" width="10.421875" style="26" bestFit="1" customWidth="1"/>
    <col min="5" max="5" width="20.8515625" style="27" bestFit="1" customWidth="1"/>
    <col min="6" max="6" width="16.8515625" style="28" bestFit="1" customWidth="1"/>
    <col min="7" max="7" width="31.57421875" style="29" bestFit="1" customWidth="1"/>
    <col min="8" max="8" width="19.28125" style="30" customWidth="1"/>
    <col min="9" max="9" width="15.421875" style="28" bestFit="1" customWidth="1"/>
    <col min="10" max="10" width="14.7109375" style="38" customWidth="1"/>
    <col min="11" max="11" width="17.28125" style="40" customWidth="1"/>
    <col min="12" max="12" width="22.57421875" style="27" customWidth="1"/>
    <col min="13" max="13" width="24.28125" style="27" bestFit="1" customWidth="1"/>
    <col min="14" max="14" width="32.57421875" style="26" customWidth="1"/>
    <col min="15" max="15" width="22.57421875" style="34" bestFit="1" customWidth="1"/>
    <col min="16" max="16" width="33.7109375" style="26" customWidth="1"/>
    <col min="17" max="17" width="14.8515625" style="26" customWidth="1"/>
    <col min="18" max="18" width="10.57421875" style="26" customWidth="1"/>
    <col min="19" max="19" width="16.28125" style="26" customWidth="1"/>
    <col min="20" max="16384" width="9.140625" style="26" customWidth="1"/>
  </cols>
  <sheetData>
    <row r="1" spans="1:15" s="25" customFormat="1" ht="15.75" customHeight="1">
      <c r="A1" s="53" t="s">
        <v>0</v>
      </c>
      <c r="B1" s="17"/>
      <c r="C1" s="55" t="s">
        <v>37</v>
      </c>
      <c r="D1" s="43" t="s">
        <v>1</v>
      </c>
      <c r="E1" s="43" t="s">
        <v>38</v>
      </c>
      <c r="F1" s="43" t="s">
        <v>2</v>
      </c>
      <c r="G1" s="51" t="s">
        <v>29</v>
      </c>
      <c r="H1" s="49" t="s">
        <v>30</v>
      </c>
      <c r="I1" s="43" t="s">
        <v>28</v>
      </c>
      <c r="J1" s="43" t="s">
        <v>39</v>
      </c>
      <c r="K1" s="45" t="s">
        <v>27</v>
      </c>
      <c r="L1" s="43" t="s">
        <v>31</v>
      </c>
      <c r="M1" s="43" t="s">
        <v>32</v>
      </c>
      <c r="N1" s="47" t="s">
        <v>50</v>
      </c>
      <c r="O1" s="41" t="s">
        <v>51</v>
      </c>
    </row>
    <row r="2" spans="1:15" s="25" customFormat="1" ht="38.25" customHeight="1">
      <c r="A2" s="54"/>
      <c r="B2" s="18"/>
      <c r="C2" s="31"/>
      <c r="D2" s="44"/>
      <c r="E2" s="44"/>
      <c r="F2" s="44"/>
      <c r="G2" s="52"/>
      <c r="H2" s="50"/>
      <c r="I2" s="44"/>
      <c r="J2" s="44"/>
      <c r="K2" s="46"/>
      <c r="L2" s="44"/>
      <c r="M2" s="44"/>
      <c r="N2" s="48"/>
      <c r="O2" s="42"/>
    </row>
    <row r="3" spans="1:15" ht="18" customHeight="1">
      <c r="A3" s="22">
        <v>1</v>
      </c>
      <c r="B3" s="22" t="s">
        <v>40</v>
      </c>
      <c r="C3" s="22" t="s">
        <v>41</v>
      </c>
      <c r="D3" s="6">
        <v>229</v>
      </c>
      <c r="E3" s="20">
        <v>15000</v>
      </c>
      <c r="F3" s="20">
        <f>E3*D3</f>
        <v>3435000</v>
      </c>
      <c r="G3" s="23">
        <f>F3*0.016</f>
        <v>54960</v>
      </c>
      <c r="H3" s="20">
        <f>F3*0.015</f>
        <v>51525</v>
      </c>
      <c r="I3" s="7">
        <f>F3+G3+H3</f>
        <v>3541485</v>
      </c>
      <c r="J3" s="35">
        <v>40000</v>
      </c>
      <c r="K3" s="39">
        <v>10</v>
      </c>
      <c r="L3" s="21">
        <f>K3*D3</f>
        <v>2290</v>
      </c>
      <c r="M3" s="21">
        <f aca="true" t="shared" si="0" ref="M3:M34">J3-L3</f>
        <v>37710</v>
      </c>
      <c r="N3" s="19">
        <f>J3</f>
        <v>40000</v>
      </c>
      <c r="O3" s="33">
        <f>(M3*12-N3)/I3</f>
        <v>0.11648221014630868</v>
      </c>
    </row>
    <row r="4" spans="1:15" ht="18" customHeight="1">
      <c r="A4" s="22">
        <v>2</v>
      </c>
      <c r="B4" s="22" t="s">
        <v>40</v>
      </c>
      <c r="C4" s="22" t="s">
        <v>41</v>
      </c>
      <c r="D4" s="6">
        <v>270</v>
      </c>
      <c r="E4" s="20">
        <v>15000</v>
      </c>
      <c r="F4" s="20">
        <f aca="true" t="shared" si="1" ref="F4:F34">E4*D4</f>
        <v>4050000</v>
      </c>
      <c r="G4" s="23">
        <f aca="true" t="shared" si="2" ref="G4:G34">F4*0.016</f>
        <v>64800</v>
      </c>
      <c r="H4" s="20">
        <f aca="true" t="shared" si="3" ref="H4:H34">F4*0.015</f>
        <v>60750</v>
      </c>
      <c r="I4" s="7">
        <f aca="true" t="shared" si="4" ref="I4:I34">F4+G4+H4</f>
        <v>4175550</v>
      </c>
      <c r="J4" s="35">
        <v>50000</v>
      </c>
      <c r="K4" s="39">
        <v>10</v>
      </c>
      <c r="L4" s="21">
        <f aca="true" t="shared" si="5" ref="L4:L34">K4*D4</f>
        <v>2700</v>
      </c>
      <c r="M4" s="21">
        <f t="shared" si="0"/>
        <v>47300</v>
      </c>
      <c r="N4" s="19">
        <f aca="true" t="shared" si="6" ref="N4:N17">J4</f>
        <v>50000</v>
      </c>
      <c r="O4" s="33">
        <f aca="true" t="shared" si="7" ref="O4:O34">(M4*12-N4)/I4</f>
        <v>0.1239597178814767</v>
      </c>
    </row>
    <row r="5" spans="1:15" ht="18" customHeight="1">
      <c r="A5" s="22">
        <v>3</v>
      </c>
      <c r="B5" s="22" t="s">
        <v>40</v>
      </c>
      <c r="C5" s="22" t="s">
        <v>42</v>
      </c>
      <c r="D5" s="6">
        <v>251</v>
      </c>
      <c r="E5" s="20">
        <v>15600</v>
      </c>
      <c r="F5" s="20">
        <f t="shared" si="1"/>
        <v>3915600</v>
      </c>
      <c r="G5" s="23">
        <f t="shared" si="2"/>
        <v>62649.6</v>
      </c>
      <c r="H5" s="20">
        <f t="shared" si="3"/>
        <v>58734</v>
      </c>
      <c r="I5" s="7">
        <f t="shared" si="4"/>
        <v>4036983.6</v>
      </c>
      <c r="J5" s="35">
        <v>45000</v>
      </c>
      <c r="K5" s="39">
        <v>12</v>
      </c>
      <c r="L5" s="21">
        <f t="shared" si="5"/>
        <v>3012</v>
      </c>
      <c r="M5" s="21">
        <f t="shared" si="0"/>
        <v>41988</v>
      </c>
      <c r="N5" s="19">
        <f t="shared" si="6"/>
        <v>45000</v>
      </c>
      <c r="O5" s="33">
        <f t="shared" si="7"/>
        <v>0.11366308250546274</v>
      </c>
    </row>
    <row r="6" spans="1:15" ht="18" customHeight="1">
      <c r="A6" s="22">
        <v>4</v>
      </c>
      <c r="B6" s="22" t="s">
        <v>40</v>
      </c>
      <c r="C6" s="22" t="s">
        <v>43</v>
      </c>
      <c r="D6" s="6">
        <v>297</v>
      </c>
      <c r="E6" s="20">
        <v>15600</v>
      </c>
      <c r="F6" s="20">
        <f t="shared" si="1"/>
        <v>4633200</v>
      </c>
      <c r="G6" s="23">
        <f t="shared" si="2"/>
        <v>74131.2</v>
      </c>
      <c r="H6" s="20">
        <f t="shared" si="3"/>
        <v>69498</v>
      </c>
      <c r="I6" s="7">
        <f t="shared" si="4"/>
        <v>4776829.2</v>
      </c>
      <c r="J6" s="35">
        <v>50000</v>
      </c>
      <c r="K6" s="39">
        <v>12</v>
      </c>
      <c r="L6" s="21">
        <f t="shared" si="5"/>
        <v>3564</v>
      </c>
      <c r="M6" s="21">
        <f t="shared" si="0"/>
        <v>46436</v>
      </c>
      <c r="N6" s="19">
        <f t="shared" si="6"/>
        <v>50000</v>
      </c>
      <c r="O6" s="33">
        <f t="shared" si="7"/>
        <v>0.10618591931233379</v>
      </c>
    </row>
    <row r="7" spans="1:15" ht="18" customHeight="1">
      <c r="A7" s="22">
        <v>5</v>
      </c>
      <c r="B7" s="22" t="s">
        <v>40</v>
      </c>
      <c r="C7" s="22" t="s">
        <v>43</v>
      </c>
      <c r="D7" s="6">
        <v>300</v>
      </c>
      <c r="E7" s="20">
        <v>15600</v>
      </c>
      <c r="F7" s="20">
        <f t="shared" si="1"/>
        <v>4680000</v>
      </c>
      <c r="G7" s="23">
        <f t="shared" si="2"/>
        <v>74880</v>
      </c>
      <c r="H7" s="20">
        <f t="shared" si="3"/>
        <v>70200</v>
      </c>
      <c r="I7" s="7">
        <f t="shared" si="4"/>
        <v>4825080</v>
      </c>
      <c r="J7" s="35">
        <v>56000</v>
      </c>
      <c r="K7" s="39">
        <v>12</v>
      </c>
      <c r="L7" s="21">
        <f t="shared" si="5"/>
        <v>3600</v>
      </c>
      <c r="M7" s="21">
        <f t="shared" si="0"/>
        <v>52400</v>
      </c>
      <c r="N7" s="19">
        <f t="shared" si="6"/>
        <v>56000</v>
      </c>
      <c r="O7" s="33">
        <f t="shared" si="7"/>
        <v>0.11871305760733501</v>
      </c>
    </row>
    <row r="8" spans="1:15" ht="18" customHeight="1">
      <c r="A8" s="22">
        <v>6</v>
      </c>
      <c r="B8" s="22" t="s">
        <v>40</v>
      </c>
      <c r="C8" s="22" t="s">
        <v>44</v>
      </c>
      <c r="D8" s="6">
        <v>315</v>
      </c>
      <c r="E8" s="20">
        <v>13500</v>
      </c>
      <c r="F8" s="20">
        <f t="shared" si="1"/>
        <v>4252500</v>
      </c>
      <c r="G8" s="23">
        <f t="shared" si="2"/>
        <v>68040</v>
      </c>
      <c r="H8" s="20">
        <f t="shared" si="3"/>
        <v>63787.5</v>
      </c>
      <c r="I8" s="7">
        <f t="shared" si="4"/>
        <v>4384327.5</v>
      </c>
      <c r="J8" s="35">
        <v>30000</v>
      </c>
      <c r="K8" s="39">
        <v>11</v>
      </c>
      <c r="L8" s="21">
        <f t="shared" si="5"/>
        <v>3465</v>
      </c>
      <c r="M8" s="21">
        <f t="shared" si="0"/>
        <v>26535</v>
      </c>
      <c r="N8" s="19">
        <f t="shared" si="6"/>
        <v>30000</v>
      </c>
      <c r="O8" s="33">
        <f t="shared" si="7"/>
        <v>0.0657843192599093</v>
      </c>
    </row>
    <row r="9" spans="1:15" ht="18" customHeight="1">
      <c r="A9" s="22">
        <v>7</v>
      </c>
      <c r="B9" s="22" t="s">
        <v>40</v>
      </c>
      <c r="C9" s="22" t="s">
        <v>44</v>
      </c>
      <c r="D9" s="6">
        <v>318</v>
      </c>
      <c r="E9" s="20">
        <v>13500</v>
      </c>
      <c r="F9" s="20">
        <f t="shared" si="1"/>
        <v>4293000</v>
      </c>
      <c r="G9" s="23">
        <f t="shared" si="2"/>
        <v>68688</v>
      </c>
      <c r="H9" s="20">
        <f t="shared" si="3"/>
        <v>64395</v>
      </c>
      <c r="I9" s="7">
        <f t="shared" si="4"/>
        <v>4426083</v>
      </c>
      <c r="J9" s="35">
        <v>31000</v>
      </c>
      <c r="K9" s="39">
        <v>11</v>
      </c>
      <c r="L9" s="21">
        <f t="shared" si="5"/>
        <v>3498</v>
      </c>
      <c r="M9" s="21">
        <f t="shared" si="0"/>
        <v>27502</v>
      </c>
      <c r="N9" s="19">
        <f t="shared" si="6"/>
        <v>31000</v>
      </c>
      <c r="O9" s="33">
        <f t="shared" si="7"/>
        <v>0.0675595102938648</v>
      </c>
    </row>
    <row r="10" spans="1:15" ht="18" customHeight="1">
      <c r="A10" s="22">
        <v>8</v>
      </c>
      <c r="B10" s="22" t="s">
        <v>40</v>
      </c>
      <c r="C10" s="22" t="s">
        <v>45</v>
      </c>
      <c r="D10" s="6">
        <v>315</v>
      </c>
      <c r="E10" s="20">
        <v>14000</v>
      </c>
      <c r="F10" s="20">
        <f t="shared" si="1"/>
        <v>4410000</v>
      </c>
      <c r="G10" s="23">
        <f t="shared" si="2"/>
        <v>70560</v>
      </c>
      <c r="H10" s="20">
        <f t="shared" si="3"/>
        <v>66150</v>
      </c>
      <c r="I10" s="7">
        <f t="shared" si="4"/>
        <v>4546710</v>
      </c>
      <c r="J10" s="35">
        <v>50000</v>
      </c>
      <c r="K10" s="39">
        <v>6.3</v>
      </c>
      <c r="L10" s="21">
        <f t="shared" si="5"/>
        <v>1984.5</v>
      </c>
      <c r="M10" s="21">
        <f t="shared" si="0"/>
        <v>48015.5</v>
      </c>
      <c r="N10" s="19">
        <f t="shared" si="6"/>
        <v>50000</v>
      </c>
      <c r="O10" s="33">
        <f t="shared" si="7"/>
        <v>0.11572895566244604</v>
      </c>
    </row>
    <row r="11" spans="1:15" ht="15.75" customHeight="1">
      <c r="A11" s="22">
        <v>9</v>
      </c>
      <c r="B11" s="22" t="s">
        <v>40</v>
      </c>
      <c r="C11" s="22" t="s">
        <v>45</v>
      </c>
      <c r="D11" s="6">
        <v>318</v>
      </c>
      <c r="E11" s="20">
        <v>14000</v>
      </c>
      <c r="F11" s="20">
        <f t="shared" si="1"/>
        <v>4452000</v>
      </c>
      <c r="G11" s="23">
        <f t="shared" si="2"/>
        <v>71232</v>
      </c>
      <c r="H11" s="20">
        <f t="shared" si="3"/>
        <v>66780</v>
      </c>
      <c r="I11" s="7">
        <f t="shared" si="4"/>
        <v>4590012</v>
      </c>
      <c r="J11" s="35">
        <v>52000</v>
      </c>
      <c r="K11" s="39">
        <v>6.3</v>
      </c>
      <c r="L11" s="21">
        <f t="shared" si="5"/>
        <v>2003.3999999999999</v>
      </c>
      <c r="M11" s="21">
        <f t="shared" si="0"/>
        <v>49996.6</v>
      </c>
      <c r="N11" s="19">
        <f t="shared" si="6"/>
        <v>52000</v>
      </c>
      <c r="O11" s="33">
        <f t="shared" si="7"/>
        <v>0.11938077721801162</v>
      </c>
    </row>
    <row r="12" spans="1:15" ht="15.75" customHeight="1">
      <c r="A12" s="22">
        <v>10</v>
      </c>
      <c r="B12" s="22" t="s">
        <v>40</v>
      </c>
      <c r="C12" s="22" t="s">
        <v>45</v>
      </c>
      <c r="D12" s="10">
        <v>500</v>
      </c>
      <c r="E12" s="20">
        <v>14000</v>
      </c>
      <c r="F12" s="20">
        <f t="shared" si="1"/>
        <v>7000000</v>
      </c>
      <c r="G12" s="23">
        <f t="shared" si="2"/>
        <v>112000</v>
      </c>
      <c r="H12" s="20">
        <f t="shared" si="3"/>
        <v>105000</v>
      </c>
      <c r="I12" s="7">
        <f t="shared" si="4"/>
        <v>7217000</v>
      </c>
      <c r="J12" s="35">
        <v>70000</v>
      </c>
      <c r="K12" s="39">
        <v>6.3</v>
      </c>
      <c r="L12" s="21">
        <f t="shared" si="5"/>
        <v>3150</v>
      </c>
      <c r="M12" s="21">
        <f t="shared" si="0"/>
        <v>66850</v>
      </c>
      <c r="N12" s="19">
        <f t="shared" si="6"/>
        <v>70000</v>
      </c>
      <c r="O12" s="33">
        <f t="shared" si="7"/>
        <v>0.101454898157129</v>
      </c>
    </row>
    <row r="13" spans="1:15" ht="15.75" customHeight="1">
      <c r="A13" s="22">
        <v>11</v>
      </c>
      <c r="B13" s="22" t="s">
        <v>40</v>
      </c>
      <c r="C13" s="22" t="s">
        <v>45</v>
      </c>
      <c r="D13" s="11">
        <v>600</v>
      </c>
      <c r="E13" s="20">
        <v>14000</v>
      </c>
      <c r="F13" s="20">
        <f t="shared" si="1"/>
        <v>8400000</v>
      </c>
      <c r="G13" s="23">
        <f t="shared" si="2"/>
        <v>134400</v>
      </c>
      <c r="H13" s="20">
        <f t="shared" si="3"/>
        <v>126000</v>
      </c>
      <c r="I13" s="7">
        <f t="shared" si="4"/>
        <v>8660400</v>
      </c>
      <c r="J13" s="35">
        <v>90000</v>
      </c>
      <c r="K13" s="39">
        <v>6.3</v>
      </c>
      <c r="L13" s="21">
        <f t="shared" si="5"/>
        <v>3780</v>
      </c>
      <c r="M13" s="21">
        <f t="shared" si="0"/>
        <v>86220</v>
      </c>
      <c r="N13" s="19">
        <f t="shared" si="6"/>
        <v>90000</v>
      </c>
      <c r="O13" s="33">
        <f t="shared" si="7"/>
        <v>0.10907579326589996</v>
      </c>
    </row>
    <row r="14" spans="1:15" ht="15.75" customHeight="1">
      <c r="A14" s="22">
        <v>11</v>
      </c>
      <c r="B14" s="22" t="s">
        <v>40</v>
      </c>
      <c r="C14" s="22" t="s">
        <v>45</v>
      </c>
      <c r="D14" s="11">
        <v>590</v>
      </c>
      <c r="E14" s="20">
        <v>14000</v>
      </c>
      <c r="F14" s="20">
        <f t="shared" si="1"/>
        <v>8260000</v>
      </c>
      <c r="G14" s="23">
        <f t="shared" si="2"/>
        <v>132160</v>
      </c>
      <c r="H14" s="20">
        <f t="shared" si="3"/>
        <v>123900</v>
      </c>
      <c r="I14" s="7">
        <f t="shared" si="4"/>
        <v>8516060</v>
      </c>
      <c r="J14" s="35">
        <v>88000</v>
      </c>
      <c r="K14" s="39">
        <v>6.3</v>
      </c>
      <c r="L14" s="21">
        <f t="shared" si="5"/>
        <v>3717</v>
      </c>
      <c r="M14" s="21">
        <f t="shared" si="0"/>
        <v>84283</v>
      </c>
      <c r="N14" s="19">
        <f t="shared" si="6"/>
        <v>88000</v>
      </c>
      <c r="O14" s="33">
        <f t="shared" si="7"/>
        <v>0.10842995469736005</v>
      </c>
    </row>
    <row r="15" spans="1:15" ht="15.75" customHeight="1">
      <c r="A15" s="22">
        <v>12</v>
      </c>
      <c r="B15" s="22" t="s">
        <v>40</v>
      </c>
      <c r="C15" s="22" t="s">
        <v>46</v>
      </c>
      <c r="D15" s="6">
        <v>297</v>
      </c>
      <c r="E15" s="20">
        <v>16000</v>
      </c>
      <c r="F15" s="20">
        <f t="shared" si="1"/>
        <v>4752000</v>
      </c>
      <c r="G15" s="23">
        <f t="shared" si="2"/>
        <v>76032</v>
      </c>
      <c r="H15" s="20">
        <f t="shared" si="3"/>
        <v>71280</v>
      </c>
      <c r="I15" s="7">
        <f t="shared" si="4"/>
        <v>4899312</v>
      </c>
      <c r="J15" s="35">
        <v>45000</v>
      </c>
      <c r="K15" s="39">
        <v>10</v>
      </c>
      <c r="L15" s="21">
        <f t="shared" si="5"/>
        <v>2970</v>
      </c>
      <c r="M15" s="21">
        <f t="shared" si="0"/>
        <v>42030</v>
      </c>
      <c r="N15" s="19">
        <f t="shared" si="6"/>
        <v>45000</v>
      </c>
      <c r="O15" s="33">
        <f t="shared" si="7"/>
        <v>0.09376010345942451</v>
      </c>
    </row>
    <row r="16" spans="1:15" ht="15.75" customHeight="1">
      <c r="A16" s="22">
        <v>13</v>
      </c>
      <c r="B16" s="22" t="s">
        <v>40</v>
      </c>
      <c r="C16" s="22" t="s">
        <v>46</v>
      </c>
      <c r="D16" s="6">
        <v>329</v>
      </c>
      <c r="E16" s="20">
        <v>16000</v>
      </c>
      <c r="F16" s="20">
        <f t="shared" si="1"/>
        <v>5264000</v>
      </c>
      <c r="G16" s="23">
        <f t="shared" si="2"/>
        <v>84224</v>
      </c>
      <c r="H16" s="20">
        <f t="shared" si="3"/>
        <v>78960</v>
      </c>
      <c r="I16" s="7">
        <f t="shared" si="4"/>
        <v>5427184</v>
      </c>
      <c r="J16" s="35">
        <v>55000</v>
      </c>
      <c r="K16" s="39">
        <v>10</v>
      </c>
      <c r="L16" s="21">
        <f t="shared" si="5"/>
        <v>3290</v>
      </c>
      <c r="M16" s="21">
        <f t="shared" si="0"/>
        <v>51710</v>
      </c>
      <c r="N16" s="19">
        <f t="shared" si="6"/>
        <v>55000</v>
      </c>
      <c r="O16" s="33">
        <f t="shared" si="7"/>
        <v>0.10420136851818548</v>
      </c>
    </row>
    <row r="17" spans="1:15" ht="15.75" customHeight="1">
      <c r="A17" s="22">
        <v>14</v>
      </c>
      <c r="B17" s="22" t="s">
        <v>40</v>
      </c>
      <c r="C17" s="22" t="s">
        <v>47</v>
      </c>
      <c r="D17" s="24">
        <v>323</v>
      </c>
      <c r="E17" s="20">
        <v>16500</v>
      </c>
      <c r="F17" s="20">
        <f t="shared" si="1"/>
        <v>5329500</v>
      </c>
      <c r="G17" s="23">
        <f t="shared" si="2"/>
        <v>85272</v>
      </c>
      <c r="H17" s="20">
        <f t="shared" si="3"/>
        <v>79942.5</v>
      </c>
      <c r="I17" s="7">
        <f t="shared" si="4"/>
        <v>5494714.5</v>
      </c>
      <c r="J17" s="35">
        <v>50000</v>
      </c>
      <c r="K17" s="39">
        <v>10</v>
      </c>
      <c r="L17" s="21">
        <f t="shared" si="5"/>
        <v>3230</v>
      </c>
      <c r="M17" s="21">
        <f t="shared" si="0"/>
        <v>46770</v>
      </c>
      <c r="N17" s="19">
        <f t="shared" si="6"/>
        <v>50000</v>
      </c>
      <c r="O17" s="33">
        <f t="shared" si="7"/>
        <v>0.09304214077000725</v>
      </c>
    </row>
    <row r="18" spans="1:15" ht="15.75" customHeight="1">
      <c r="A18" s="22">
        <v>15</v>
      </c>
      <c r="B18" s="6" t="s">
        <v>48</v>
      </c>
      <c r="C18" s="6" t="s">
        <v>33</v>
      </c>
      <c r="D18" s="6">
        <v>140</v>
      </c>
      <c r="E18" s="20">
        <v>16500</v>
      </c>
      <c r="F18" s="20">
        <f t="shared" si="1"/>
        <v>2310000</v>
      </c>
      <c r="G18" s="23">
        <f t="shared" si="2"/>
        <v>36960</v>
      </c>
      <c r="H18" s="20">
        <f t="shared" si="3"/>
        <v>34650</v>
      </c>
      <c r="I18" s="7">
        <f t="shared" si="4"/>
        <v>2381610</v>
      </c>
      <c r="J18" s="35">
        <v>25000</v>
      </c>
      <c r="K18" s="39">
        <v>7.2</v>
      </c>
      <c r="L18" s="21">
        <f t="shared" si="5"/>
        <v>1008</v>
      </c>
      <c r="M18" s="21">
        <f t="shared" si="0"/>
        <v>23992</v>
      </c>
      <c r="N18" s="19">
        <f>J18</f>
        <v>25000</v>
      </c>
      <c r="O18" s="33">
        <f t="shared" si="7"/>
        <v>0.11038919050558235</v>
      </c>
    </row>
    <row r="19" spans="1:15" ht="15.75" customHeight="1">
      <c r="A19" s="22">
        <v>16</v>
      </c>
      <c r="B19" s="6" t="s">
        <v>48</v>
      </c>
      <c r="C19" s="6" t="s">
        <v>33</v>
      </c>
      <c r="D19" s="6">
        <v>136</v>
      </c>
      <c r="E19" s="20">
        <v>15000</v>
      </c>
      <c r="F19" s="20">
        <f t="shared" si="1"/>
        <v>2040000</v>
      </c>
      <c r="G19" s="23">
        <f t="shared" si="2"/>
        <v>32640</v>
      </c>
      <c r="H19" s="20">
        <f t="shared" si="3"/>
        <v>30600</v>
      </c>
      <c r="I19" s="7">
        <f t="shared" si="4"/>
        <v>2103240</v>
      </c>
      <c r="J19" s="35">
        <v>24000</v>
      </c>
      <c r="K19" s="39">
        <v>7.2</v>
      </c>
      <c r="L19" s="21">
        <f t="shared" si="5"/>
        <v>979.2</v>
      </c>
      <c r="M19" s="21">
        <f t="shared" si="0"/>
        <v>23020.8</v>
      </c>
      <c r="N19" s="19">
        <f aca="true" t="shared" si="8" ref="N19:N34">J19</f>
        <v>24000</v>
      </c>
      <c r="O19" s="33">
        <f t="shared" si="7"/>
        <v>0.11993381639755804</v>
      </c>
    </row>
    <row r="20" spans="1:15" ht="15.75" customHeight="1">
      <c r="A20" s="22">
        <v>17</v>
      </c>
      <c r="B20" s="6" t="s">
        <v>48</v>
      </c>
      <c r="C20" s="6" t="s">
        <v>4</v>
      </c>
      <c r="D20" s="6">
        <v>95</v>
      </c>
      <c r="E20" s="20">
        <v>14000</v>
      </c>
      <c r="F20" s="20">
        <f t="shared" si="1"/>
        <v>1330000</v>
      </c>
      <c r="G20" s="23">
        <f t="shared" si="2"/>
        <v>21280</v>
      </c>
      <c r="H20" s="20">
        <f t="shared" si="3"/>
        <v>19950</v>
      </c>
      <c r="I20" s="7">
        <f t="shared" si="4"/>
        <v>1371230</v>
      </c>
      <c r="J20" s="35">
        <v>12000</v>
      </c>
      <c r="K20" s="39">
        <v>4</v>
      </c>
      <c r="L20" s="21">
        <f t="shared" si="5"/>
        <v>380</v>
      </c>
      <c r="M20" s="21">
        <f t="shared" si="0"/>
        <v>11620</v>
      </c>
      <c r="N20" s="19">
        <f t="shared" si="8"/>
        <v>12000</v>
      </c>
      <c r="O20" s="33">
        <f t="shared" si="7"/>
        <v>0.09293845671404505</v>
      </c>
    </row>
    <row r="21" spans="1:15" ht="15.75" customHeight="1">
      <c r="A21" s="22">
        <v>18</v>
      </c>
      <c r="B21" s="6" t="s">
        <v>48</v>
      </c>
      <c r="C21" s="6" t="s">
        <v>4</v>
      </c>
      <c r="D21" s="6">
        <v>118</v>
      </c>
      <c r="E21" s="20">
        <v>16000</v>
      </c>
      <c r="F21" s="20">
        <f t="shared" si="1"/>
        <v>1888000</v>
      </c>
      <c r="G21" s="23">
        <f t="shared" si="2"/>
        <v>30208</v>
      </c>
      <c r="H21" s="20">
        <f t="shared" si="3"/>
        <v>28320</v>
      </c>
      <c r="I21" s="7">
        <f t="shared" si="4"/>
        <v>1946528</v>
      </c>
      <c r="J21" s="35">
        <v>15000</v>
      </c>
      <c r="K21" s="39">
        <v>4</v>
      </c>
      <c r="L21" s="21">
        <f t="shared" si="5"/>
        <v>472</v>
      </c>
      <c r="M21" s="21">
        <f t="shared" si="0"/>
        <v>14528</v>
      </c>
      <c r="N21" s="19">
        <f t="shared" si="8"/>
        <v>15000</v>
      </c>
      <c r="O21" s="33">
        <f t="shared" si="7"/>
        <v>0.0818565158066054</v>
      </c>
    </row>
    <row r="22" spans="1:15" ht="15.75" customHeight="1">
      <c r="A22" s="22">
        <v>19</v>
      </c>
      <c r="B22" s="6" t="s">
        <v>48</v>
      </c>
      <c r="C22" s="6" t="s">
        <v>4</v>
      </c>
      <c r="D22" s="6">
        <v>148</v>
      </c>
      <c r="E22" s="20">
        <v>15700</v>
      </c>
      <c r="F22" s="20">
        <f t="shared" si="1"/>
        <v>2323600</v>
      </c>
      <c r="G22" s="23">
        <f t="shared" si="2"/>
        <v>37177.6</v>
      </c>
      <c r="H22" s="20">
        <f t="shared" si="3"/>
        <v>34854</v>
      </c>
      <c r="I22" s="7">
        <f t="shared" si="4"/>
        <v>2395631.6</v>
      </c>
      <c r="J22" s="35">
        <v>17000</v>
      </c>
      <c r="K22" s="39">
        <v>4</v>
      </c>
      <c r="L22" s="21">
        <f t="shared" si="5"/>
        <v>592</v>
      </c>
      <c r="M22" s="21">
        <f t="shared" si="0"/>
        <v>16408</v>
      </c>
      <c r="N22" s="19">
        <f t="shared" si="8"/>
        <v>17000</v>
      </c>
      <c r="O22" s="33">
        <f t="shared" si="7"/>
        <v>0.07509334907754597</v>
      </c>
    </row>
    <row r="23" spans="1:15" ht="15.75" customHeight="1">
      <c r="A23" s="22">
        <v>20</v>
      </c>
      <c r="B23" s="6" t="s">
        <v>48</v>
      </c>
      <c r="C23" s="6" t="s">
        <v>5</v>
      </c>
      <c r="D23" s="6">
        <v>141</v>
      </c>
      <c r="E23" s="20">
        <v>13500</v>
      </c>
      <c r="F23" s="20">
        <f t="shared" si="1"/>
        <v>1903500</v>
      </c>
      <c r="G23" s="23">
        <f t="shared" si="2"/>
        <v>30456</v>
      </c>
      <c r="H23" s="20">
        <f t="shared" si="3"/>
        <v>28552.5</v>
      </c>
      <c r="I23" s="7">
        <f t="shared" si="4"/>
        <v>1962508.5</v>
      </c>
      <c r="J23" s="35">
        <v>16000</v>
      </c>
      <c r="K23" s="39">
        <v>8</v>
      </c>
      <c r="L23" s="21">
        <f t="shared" si="5"/>
        <v>1128</v>
      </c>
      <c r="M23" s="21">
        <f t="shared" si="0"/>
        <v>14872</v>
      </c>
      <c r="N23" s="19">
        <f t="shared" si="8"/>
        <v>16000</v>
      </c>
      <c r="O23" s="33">
        <f t="shared" si="7"/>
        <v>0.08278384526742177</v>
      </c>
    </row>
    <row r="24" spans="1:15" ht="15.75" customHeight="1">
      <c r="A24" s="22">
        <v>21</v>
      </c>
      <c r="B24" s="6" t="s">
        <v>48</v>
      </c>
      <c r="C24" s="6" t="s">
        <v>34</v>
      </c>
      <c r="D24" s="6">
        <v>110</v>
      </c>
      <c r="E24" s="20">
        <v>13500</v>
      </c>
      <c r="F24" s="20">
        <f t="shared" si="1"/>
        <v>1485000</v>
      </c>
      <c r="G24" s="23">
        <f t="shared" si="2"/>
        <v>23760</v>
      </c>
      <c r="H24" s="20">
        <f t="shared" si="3"/>
        <v>22275</v>
      </c>
      <c r="I24" s="7">
        <f t="shared" si="4"/>
        <v>1531035</v>
      </c>
      <c r="J24" s="35">
        <v>13000</v>
      </c>
      <c r="K24" s="39">
        <v>8</v>
      </c>
      <c r="L24" s="21">
        <f t="shared" si="5"/>
        <v>880</v>
      </c>
      <c r="M24" s="21">
        <f t="shared" si="0"/>
        <v>12120</v>
      </c>
      <c r="N24" s="19">
        <f t="shared" si="8"/>
        <v>13000</v>
      </c>
      <c r="O24" s="33">
        <f t="shared" si="7"/>
        <v>0.08650357437942308</v>
      </c>
    </row>
    <row r="25" spans="1:15" ht="15.75" customHeight="1">
      <c r="A25" s="22">
        <v>22</v>
      </c>
      <c r="B25" s="6" t="s">
        <v>48</v>
      </c>
      <c r="C25" s="6" t="s">
        <v>34</v>
      </c>
      <c r="D25" s="6">
        <v>142</v>
      </c>
      <c r="E25" s="20">
        <v>15000</v>
      </c>
      <c r="F25" s="20">
        <f t="shared" si="1"/>
        <v>2130000</v>
      </c>
      <c r="G25" s="23">
        <f t="shared" si="2"/>
        <v>34080</v>
      </c>
      <c r="H25" s="20">
        <f t="shared" si="3"/>
        <v>31950</v>
      </c>
      <c r="I25" s="7">
        <f t="shared" si="4"/>
        <v>2196030</v>
      </c>
      <c r="J25" s="35">
        <v>17000</v>
      </c>
      <c r="K25" s="39">
        <v>8</v>
      </c>
      <c r="L25" s="21">
        <f t="shared" si="5"/>
        <v>1136</v>
      </c>
      <c r="M25" s="21">
        <f t="shared" si="0"/>
        <v>15864</v>
      </c>
      <c r="N25" s="19">
        <f t="shared" si="8"/>
        <v>17000</v>
      </c>
      <c r="O25" s="33">
        <f t="shared" si="7"/>
        <v>0.0789460981862725</v>
      </c>
    </row>
    <row r="26" spans="1:15" ht="15.75" customHeight="1">
      <c r="A26" s="22">
        <v>23</v>
      </c>
      <c r="B26" s="6" t="s">
        <v>48</v>
      </c>
      <c r="C26" s="6" t="s">
        <v>35</v>
      </c>
      <c r="D26" s="6">
        <v>164</v>
      </c>
      <c r="E26" s="20">
        <v>14500</v>
      </c>
      <c r="F26" s="20">
        <f t="shared" si="1"/>
        <v>2378000</v>
      </c>
      <c r="G26" s="23">
        <f t="shared" si="2"/>
        <v>38048</v>
      </c>
      <c r="H26" s="20">
        <f t="shared" si="3"/>
        <v>35670</v>
      </c>
      <c r="I26" s="7">
        <f t="shared" si="4"/>
        <v>2451718</v>
      </c>
      <c r="J26" s="35">
        <v>17500</v>
      </c>
      <c r="K26" s="39">
        <v>8</v>
      </c>
      <c r="L26" s="21">
        <f t="shared" si="5"/>
        <v>1312</v>
      </c>
      <c r="M26" s="21">
        <f t="shared" si="0"/>
        <v>16188</v>
      </c>
      <c r="N26" s="19">
        <f t="shared" si="8"/>
        <v>17500</v>
      </c>
      <c r="O26" s="33">
        <f t="shared" si="7"/>
        <v>0.07209475151709943</v>
      </c>
    </row>
    <row r="27" spans="1:15" ht="15.75" customHeight="1">
      <c r="A27" s="22">
        <v>24</v>
      </c>
      <c r="B27" s="6" t="s">
        <v>48</v>
      </c>
      <c r="C27" s="10" t="s">
        <v>35</v>
      </c>
      <c r="D27" s="10">
        <v>194</v>
      </c>
      <c r="E27" s="20">
        <v>14500</v>
      </c>
      <c r="F27" s="20">
        <f t="shared" si="1"/>
        <v>2813000</v>
      </c>
      <c r="G27" s="23">
        <f t="shared" si="2"/>
        <v>45008</v>
      </c>
      <c r="H27" s="20">
        <f t="shared" si="3"/>
        <v>42195</v>
      </c>
      <c r="I27" s="7">
        <f t="shared" si="4"/>
        <v>2900203</v>
      </c>
      <c r="J27" s="36">
        <v>23000</v>
      </c>
      <c r="K27" s="39">
        <v>8</v>
      </c>
      <c r="L27" s="21">
        <f t="shared" si="5"/>
        <v>1552</v>
      </c>
      <c r="M27" s="21">
        <f t="shared" si="0"/>
        <v>21448</v>
      </c>
      <c r="N27" s="19">
        <f t="shared" si="8"/>
        <v>23000</v>
      </c>
      <c r="O27" s="33">
        <f t="shared" si="7"/>
        <v>0.08081365338909036</v>
      </c>
    </row>
    <row r="28" spans="1:15" ht="15.75" customHeight="1">
      <c r="A28" s="22">
        <v>25</v>
      </c>
      <c r="B28" s="6" t="s">
        <v>48</v>
      </c>
      <c r="C28" s="11" t="s">
        <v>35</v>
      </c>
      <c r="D28" s="11">
        <v>201</v>
      </c>
      <c r="E28" s="20">
        <v>13000</v>
      </c>
      <c r="F28" s="20">
        <f t="shared" si="1"/>
        <v>2613000</v>
      </c>
      <c r="G28" s="23">
        <f t="shared" si="2"/>
        <v>41808</v>
      </c>
      <c r="H28" s="20">
        <f t="shared" si="3"/>
        <v>39195</v>
      </c>
      <c r="I28" s="7">
        <f t="shared" si="4"/>
        <v>2694003</v>
      </c>
      <c r="J28" s="37">
        <v>25000</v>
      </c>
      <c r="K28" s="39">
        <v>8</v>
      </c>
      <c r="L28" s="21">
        <f t="shared" si="5"/>
        <v>1608</v>
      </c>
      <c r="M28" s="21">
        <f t="shared" si="0"/>
        <v>23392</v>
      </c>
      <c r="N28" s="19">
        <f t="shared" si="8"/>
        <v>25000</v>
      </c>
      <c r="O28" s="33">
        <f t="shared" si="7"/>
        <v>0.09491600417668429</v>
      </c>
    </row>
    <row r="29" spans="1:15" ht="15.75" customHeight="1">
      <c r="A29" s="22">
        <v>26</v>
      </c>
      <c r="B29" s="6" t="s">
        <v>48</v>
      </c>
      <c r="C29" s="6" t="s">
        <v>36</v>
      </c>
      <c r="D29" s="6">
        <v>98</v>
      </c>
      <c r="E29" s="20">
        <v>12000</v>
      </c>
      <c r="F29" s="20">
        <f t="shared" si="1"/>
        <v>1176000</v>
      </c>
      <c r="G29" s="23">
        <f t="shared" si="2"/>
        <v>18816</v>
      </c>
      <c r="H29" s="20">
        <f t="shared" si="3"/>
        <v>17640</v>
      </c>
      <c r="I29" s="7">
        <f t="shared" si="4"/>
        <v>1212456</v>
      </c>
      <c r="J29" s="35">
        <v>10000</v>
      </c>
      <c r="K29" s="39">
        <v>3.6</v>
      </c>
      <c r="L29" s="21">
        <f t="shared" si="5"/>
        <v>352.8</v>
      </c>
      <c r="M29" s="21">
        <f t="shared" si="0"/>
        <v>9647.2</v>
      </c>
      <c r="N29" s="19">
        <f t="shared" si="8"/>
        <v>10000</v>
      </c>
      <c r="O29" s="33">
        <f t="shared" si="7"/>
        <v>0.08723318619397323</v>
      </c>
    </row>
    <row r="30" spans="1:15" ht="15.75" customHeight="1">
      <c r="A30" s="22">
        <v>27</v>
      </c>
      <c r="B30" s="6" t="s">
        <v>48</v>
      </c>
      <c r="C30" s="6" t="s">
        <v>8</v>
      </c>
      <c r="D30" s="6">
        <v>88</v>
      </c>
      <c r="E30" s="20">
        <v>18500</v>
      </c>
      <c r="F30" s="20">
        <f t="shared" si="1"/>
        <v>1628000</v>
      </c>
      <c r="G30" s="23">
        <f t="shared" si="2"/>
        <v>26048</v>
      </c>
      <c r="H30" s="20">
        <f t="shared" si="3"/>
        <v>24420</v>
      </c>
      <c r="I30" s="7">
        <f t="shared" si="4"/>
        <v>1678468</v>
      </c>
      <c r="J30" s="35">
        <v>13000</v>
      </c>
      <c r="K30" s="39">
        <v>6.5</v>
      </c>
      <c r="L30" s="21">
        <f t="shared" si="5"/>
        <v>572</v>
      </c>
      <c r="M30" s="21">
        <f t="shared" si="0"/>
        <v>12428</v>
      </c>
      <c r="N30" s="19">
        <f t="shared" si="8"/>
        <v>13000</v>
      </c>
      <c r="O30" s="33">
        <f t="shared" si="7"/>
        <v>0.08110729546229062</v>
      </c>
    </row>
    <row r="31" spans="1:15" ht="15.75" customHeight="1">
      <c r="A31" s="22">
        <v>28</v>
      </c>
      <c r="B31" s="6" t="s">
        <v>48</v>
      </c>
      <c r="C31" s="6" t="s">
        <v>8</v>
      </c>
      <c r="D31" s="24">
        <v>123</v>
      </c>
      <c r="E31" s="20">
        <v>18500</v>
      </c>
      <c r="F31" s="20">
        <f t="shared" si="1"/>
        <v>2275500</v>
      </c>
      <c r="G31" s="23">
        <f t="shared" si="2"/>
        <v>36408</v>
      </c>
      <c r="H31" s="20">
        <f t="shared" si="3"/>
        <v>34132.5</v>
      </c>
      <c r="I31" s="7">
        <f t="shared" si="4"/>
        <v>2346040.5</v>
      </c>
      <c r="J31" s="35">
        <v>16000</v>
      </c>
      <c r="K31" s="39">
        <v>6.5</v>
      </c>
      <c r="L31" s="21">
        <f t="shared" si="5"/>
        <v>799.5</v>
      </c>
      <c r="M31" s="21">
        <f t="shared" si="0"/>
        <v>15200.5</v>
      </c>
      <c r="N31" s="19">
        <f t="shared" si="8"/>
        <v>16000</v>
      </c>
      <c r="O31" s="33">
        <f t="shared" si="7"/>
        <v>0.07093057430167979</v>
      </c>
    </row>
    <row r="32" spans="1:15" ht="15.75" customHeight="1">
      <c r="A32" s="22">
        <v>26</v>
      </c>
      <c r="B32" s="6" t="s">
        <v>48</v>
      </c>
      <c r="C32" s="6" t="s">
        <v>49</v>
      </c>
      <c r="D32" s="6">
        <v>180</v>
      </c>
      <c r="E32" s="20">
        <v>14700</v>
      </c>
      <c r="F32" s="20">
        <f t="shared" si="1"/>
        <v>2646000</v>
      </c>
      <c r="G32" s="23">
        <f t="shared" si="2"/>
        <v>42336</v>
      </c>
      <c r="H32" s="20">
        <f t="shared" si="3"/>
        <v>39690</v>
      </c>
      <c r="I32" s="7">
        <f t="shared" si="4"/>
        <v>2728026</v>
      </c>
      <c r="J32" s="35">
        <v>18000</v>
      </c>
      <c r="K32" s="39">
        <v>3.6</v>
      </c>
      <c r="L32" s="21">
        <f t="shared" si="5"/>
        <v>648</v>
      </c>
      <c r="M32" s="21">
        <f t="shared" si="0"/>
        <v>17352</v>
      </c>
      <c r="N32" s="19">
        <f t="shared" si="8"/>
        <v>18000</v>
      </c>
      <c r="O32" s="33">
        <f t="shared" si="7"/>
        <v>0.06972954070085842</v>
      </c>
    </row>
    <row r="33" spans="1:15" ht="15.75" customHeight="1">
      <c r="A33" s="22">
        <v>27</v>
      </c>
      <c r="B33" s="6" t="s">
        <v>48</v>
      </c>
      <c r="C33" s="6" t="s">
        <v>49</v>
      </c>
      <c r="D33" s="6">
        <v>200</v>
      </c>
      <c r="E33" s="20">
        <v>14700</v>
      </c>
      <c r="F33" s="20">
        <f t="shared" si="1"/>
        <v>2940000</v>
      </c>
      <c r="G33" s="23">
        <f t="shared" si="2"/>
        <v>47040</v>
      </c>
      <c r="H33" s="20">
        <f t="shared" si="3"/>
        <v>44100</v>
      </c>
      <c r="I33" s="7">
        <f t="shared" si="4"/>
        <v>3031140</v>
      </c>
      <c r="J33" s="35">
        <v>20000</v>
      </c>
      <c r="K33" s="39">
        <v>3.6</v>
      </c>
      <c r="L33" s="21">
        <f t="shared" si="5"/>
        <v>720</v>
      </c>
      <c r="M33" s="21">
        <f t="shared" si="0"/>
        <v>19280</v>
      </c>
      <c r="N33" s="19">
        <f t="shared" si="8"/>
        <v>20000</v>
      </c>
      <c r="O33" s="33">
        <f t="shared" si="7"/>
        <v>0.06972954070085842</v>
      </c>
    </row>
    <row r="34" spans="1:15" ht="15.75" customHeight="1">
      <c r="A34" s="22">
        <v>28</v>
      </c>
      <c r="B34" s="6" t="s">
        <v>48</v>
      </c>
      <c r="C34" s="6" t="s">
        <v>49</v>
      </c>
      <c r="D34" s="24">
        <v>230</v>
      </c>
      <c r="E34" s="20">
        <v>14700</v>
      </c>
      <c r="F34" s="20">
        <f t="shared" si="1"/>
        <v>3381000</v>
      </c>
      <c r="G34" s="23">
        <f t="shared" si="2"/>
        <v>54096</v>
      </c>
      <c r="H34" s="20">
        <f t="shared" si="3"/>
        <v>50715</v>
      </c>
      <c r="I34" s="7">
        <f t="shared" si="4"/>
        <v>3485811</v>
      </c>
      <c r="J34" s="35">
        <v>22000</v>
      </c>
      <c r="K34" s="39">
        <v>3.6</v>
      </c>
      <c r="L34" s="21">
        <f t="shared" si="5"/>
        <v>828</v>
      </c>
      <c r="M34" s="21">
        <f t="shared" si="0"/>
        <v>21172</v>
      </c>
      <c r="N34" s="19">
        <f t="shared" si="8"/>
        <v>22000</v>
      </c>
      <c r="O34" s="33">
        <f t="shared" si="7"/>
        <v>0.06657389055229902</v>
      </c>
    </row>
  </sheetData>
  <mergeCells count="14">
    <mergeCell ref="A1:A2"/>
    <mergeCell ref="C1:C2"/>
    <mergeCell ref="D1:D2"/>
    <mergeCell ref="E1:E2"/>
    <mergeCell ref="O1:O2"/>
    <mergeCell ref="F1:F2"/>
    <mergeCell ref="K1:K2"/>
    <mergeCell ref="M1:M2"/>
    <mergeCell ref="L1:L2"/>
    <mergeCell ref="J1:J2"/>
    <mergeCell ref="N1:N2"/>
    <mergeCell ref="H1:H2"/>
    <mergeCell ref="G1:G2"/>
    <mergeCell ref="I1:I2"/>
  </mergeCells>
  <printOptions/>
  <pageMargins left="0.75" right="0.75" top="0.5" bottom="0.5" header="0.5" footer="0.5"/>
  <pageSetup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D22">
      <selection activeCell="L32" sqref="L32"/>
    </sheetView>
  </sheetViews>
  <sheetFormatPr defaultColWidth="9.140625" defaultRowHeight="15.75" customHeight="1"/>
  <cols>
    <col min="1" max="1" width="5.421875" style="0" customWidth="1"/>
    <col min="2" max="2" width="15.00390625" style="0" customWidth="1"/>
    <col min="3" max="3" width="33.421875" style="0" customWidth="1"/>
    <col min="4" max="4" width="6.57421875" style="0" customWidth="1"/>
    <col min="5" max="5" width="11.00390625" style="0" customWidth="1"/>
    <col min="6" max="6" width="11.421875" style="0" customWidth="1"/>
    <col min="7" max="7" width="12.7109375" style="16" customWidth="1"/>
    <col min="8" max="8" width="16.7109375" style="2" customWidth="1"/>
    <col min="9" max="9" width="12.28125" style="3" customWidth="1"/>
    <col min="10" max="10" width="16.7109375" style="0" customWidth="1"/>
    <col min="11" max="11" width="13.7109375" style="2" customWidth="1"/>
    <col min="12" max="12" width="16.28125" style="0" customWidth="1"/>
    <col min="13" max="13" width="13.140625" style="0" customWidth="1"/>
  </cols>
  <sheetData>
    <row r="1" spans="1:13" s="4" customFormat="1" ht="36.75" customHeight="1">
      <c r="A1" s="53" t="s">
        <v>0</v>
      </c>
      <c r="B1" s="17"/>
      <c r="C1" s="55" t="s">
        <v>16</v>
      </c>
      <c r="D1" s="43" t="s">
        <v>1</v>
      </c>
      <c r="E1" s="43" t="s">
        <v>20</v>
      </c>
      <c r="F1" s="43" t="s">
        <v>21</v>
      </c>
      <c r="G1" s="59" t="s">
        <v>22</v>
      </c>
      <c r="H1" s="57" t="s">
        <v>23</v>
      </c>
      <c r="I1" s="43" t="s">
        <v>24</v>
      </c>
      <c r="J1" s="47" t="s">
        <v>25</v>
      </c>
      <c r="K1" s="57" t="s">
        <v>23</v>
      </c>
      <c r="L1" s="32" t="s">
        <v>26</v>
      </c>
      <c r="M1" s="47" t="s">
        <v>9</v>
      </c>
    </row>
    <row r="2" spans="1:13" s="4" customFormat="1" ht="52.5" customHeight="1">
      <c r="A2" s="54"/>
      <c r="B2" s="18"/>
      <c r="C2" s="31"/>
      <c r="D2" s="44"/>
      <c r="E2" s="44"/>
      <c r="F2" s="44"/>
      <c r="G2" s="60"/>
      <c r="H2" s="58"/>
      <c r="I2" s="44"/>
      <c r="J2" s="48"/>
      <c r="K2" s="58"/>
      <c r="L2" s="56"/>
      <c r="M2" s="48"/>
    </row>
    <row r="3" spans="1:13" ht="15.75" customHeight="1">
      <c r="A3" s="1">
        <v>1</v>
      </c>
      <c r="B3" s="1" t="s">
        <v>17</v>
      </c>
      <c r="C3" s="1" t="s">
        <v>10</v>
      </c>
      <c r="D3" s="6">
        <v>315</v>
      </c>
      <c r="E3" s="13">
        <v>14000</v>
      </c>
      <c r="F3" s="7">
        <f>E3*D3</f>
        <v>4410000</v>
      </c>
      <c r="G3" s="15">
        <f>F3*0.015</f>
        <v>66150</v>
      </c>
      <c r="H3" s="14">
        <f>F3*0.016</f>
        <v>70560</v>
      </c>
      <c r="I3" s="7">
        <v>4800000</v>
      </c>
      <c r="J3" s="5">
        <f>I3*0.015</f>
        <v>72000</v>
      </c>
      <c r="K3" s="14">
        <f>I3*0.016</f>
        <v>76800</v>
      </c>
      <c r="L3" s="8">
        <f>F3+G3+H3</f>
        <v>4546710</v>
      </c>
      <c r="M3" s="9">
        <f aca="true" t="shared" si="0" ref="M3:M29">(I3-L3)/L3</f>
        <v>0.05570841333623653</v>
      </c>
    </row>
    <row r="4" spans="1:13" ht="15.75" customHeight="1">
      <c r="A4" s="1">
        <v>2</v>
      </c>
      <c r="B4" s="1" t="s">
        <v>17</v>
      </c>
      <c r="C4" s="1" t="s">
        <v>10</v>
      </c>
      <c r="D4" s="6">
        <v>318</v>
      </c>
      <c r="E4" s="13">
        <v>14000</v>
      </c>
      <c r="F4" s="7">
        <f aca="true" t="shared" si="1" ref="F4:F32">E4*D4</f>
        <v>4452000</v>
      </c>
      <c r="G4" s="15">
        <f aca="true" t="shared" si="2" ref="G4:G15">F4*0.015</f>
        <v>66780</v>
      </c>
      <c r="H4" s="14">
        <f aca="true" t="shared" si="3" ref="H4:H15">F4*0.016</f>
        <v>71232</v>
      </c>
      <c r="I4" s="7">
        <v>4850000</v>
      </c>
      <c r="J4" s="5">
        <f aca="true" t="shared" si="4" ref="J4:J15">I4*0.015</f>
        <v>72750</v>
      </c>
      <c r="K4" s="14">
        <f aca="true" t="shared" si="5" ref="K4:K15">I4*0.016</f>
        <v>77600</v>
      </c>
      <c r="L4" s="8">
        <f aca="true" t="shared" si="6" ref="L4:L15">F4+G4+H4</f>
        <v>4590012</v>
      </c>
      <c r="M4" s="9">
        <f t="shared" si="0"/>
        <v>0.0566421177112391</v>
      </c>
    </row>
    <row r="5" spans="1:13" ht="15.75" customHeight="1">
      <c r="A5" s="1">
        <v>3</v>
      </c>
      <c r="B5" s="1" t="s">
        <v>17</v>
      </c>
      <c r="C5" s="1" t="s">
        <v>10</v>
      </c>
      <c r="D5" s="10">
        <v>500</v>
      </c>
      <c r="E5" s="13">
        <v>14000</v>
      </c>
      <c r="F5" s="7">
        <f t="shared" si="1"/>
        <v>7000000</v>
      </c>
      <c r="G5" s="15">
        <f t="shared" si="2"/>
        <v>105000</v>
      </c>
      <c r="H5" s="14">
        <f t="shared" si="3"/>
        <v>112000</v>
      </c>
      <c r="I5" s="7">
        <v>7500000</v>
      </c>
      <c r="J5" s="5">
        <f t="shared" si="4"/>
        <v>112500</v>
      </c>
      <c r="K5" s="14">
        <f t="shared" si="5"/>
        <v>120000</v>
      </c>
      <c r="L5" s="8">
        <f t="shared" si="6"/>
        <v>7217000</v>
      </c>
      <c r="M5" s="9">
        <f t="shared" si="0"/>
        <v>0.039212969377857836</v>
      </c>
    </row>
    <row r="6" spans="1:13" ht="15.75" customHeight="1">
      <c r="A6" s="1">
        <v>4</v>
      </c>
      <c r="B6" s="1" t="s">
        <v>17</v>
      </c>
      <c r="C6" s="1" t="s">
        <v>10</v>
      </c>
      <c r="D6" s="11">
        <v>600</v>
      </c>
      <c r="E6" s="13">
        <v>14000</v>
      </c>
      <c r="F6" s="7">
        <f t="shared" si="1"/>
        <v>8400000</v>
      </c>
      <c r="G6" s="15">
        <f t="shared" si="2"/>
        <v>126000</v>
      </c>
      <c r="H6" s="14">
        <f t="shared" si="3"/>
        <v>134400</v>
      </c>
      <c r="I6" s="7">
        <v>9000000</v>
      </c>
      <c r="J6" s="5">
        <f t="shared" si="4"/>
        <v>135000</v>
      </c>
      <c r="K6" s="14">
        <f t="shared" si="5"/>
        <v>144000</v>
      </c>
      <c r="L6" s="8">
        <f t="shared" si="6"/>
        <v>8660400</v>
      </c>
      <c r="M6" s="9">
        <f t="shared" si="0"/>
        <v>0.039212969377857836</v>
      </c>
    </row>
    <row r="7" spans="1:13" ht="15.75" customHeight="1">
      <c r="A7" s="1">
        <v>5</v>
      </c>
      <c r="B7" s="1" t="s">
        <v>17</v>
      </c>
      <c r="C7" s="1" t="s">
        <v>11</v>
      </c>
      <c r="D7" s="6">
        <v>297</v>
      </c>
      <c r="E7" s="13">
        <v>15000</v>
      </c>
      <c r="F7" s="7">
        <f t="shared" si="1"/>
        <v>4455000</v>
      </c>
      <c r="G7" s="15">
        <f t="shared" si="2"/>
        <v>66825</v>
      </c>
      <c r="H7" s="14">
        <f t="shared" si="3"/>
        <v>71280</v>
      </c>
      <c r="I7" s="7">
        <v>4800000</v>
      </c>
      <c r="J7" s="5">
        <f t="shared" si="4"/>
        <v>72000</v>
      </c>
      <c r="K7" s="14">
        <f t="shared" si="5"/>
        <v>76800</v>
      </c>
      <c r="L7" s="8">
        <f t="shared" si="6"/>
        <v>4593105</v>
      </c>
      <c r="M7" s="9">
        <f t="shared" si="0"/>
        <v>0.04504469198940586</v>
      </c>
    </row>
    <row r="8" spans="1:13" ht="15.75" customHeight="1">
      <c r="A8" s="1">
        <v>6</v>
      </c>
      <c r="B8" s="1" t="s">
        <v>17</v>
      </c>
      <c r="C8" s="1" t="s">
        <v>11</v>
      </c>
      <c r="D8" s="6">
        <v>329</v>
      </c>
      <c r="E8" s="13">
        <v>15000</v>
      </c>
      <c r="F8" s="7">
        <f t="shared" si="1"/>
        <v>4935000</v>
      </c>
      <c r="G8" s="15">
        <f t="shared" si="2"/>
        <v>74025</v>
      </c>
      <c r="H8" s="14">
        <f t="shared" si="3"/>
        <v>78960</v>
      </c>
      <c r="I8" s="7">
        <v>5300000</v>
      </c>
      <c r="J8" s="5">
        <f t="shared" si="4"/>
        <v>79500</v>
      </c>
      <c r="K8" s="14">
        <f t="shared" si="5"/>
        <v>84800</v>
      </c>
      <c r="L8" s="8">
        <f t="shared" si="6"/>
        <v>5087985</v>
      </c>
      <c r="M8" s="9">
        <f t="shared" si="0"/>
        <v>0.041669737626978065</v>
      </c>
    </row>
    <row r="9" spans="1:13" ht="15.75" customHeight="1">
      <c r="A9" s="1">
        <v>7</v>
      </c>
      <c r="B9" s="1" t="s">
        <v>17</v>
      </c>
      <c r="C9" s="1" t="s">
        <v>12</v>
      </c>
      <c r="D9" s="12">
        <v>323</v>
      </c>
      <c r="E9" s="13">
        <v>14500</v>
      </c>
      <c r="F9" s="7">
        <f t="shared" si="1"/>
        <v>4683500</v>
      </c>
      <c r="G9" s="15">
        <f t="shared" si="2"/>
        <v>70252.5</v>
      </c>
      <c r="H9" s="14">
        <f t="shared" si="3"/>
        <v>74936</v>
      </c>
      <c r="I9" s="7">
        <v>5030000</v>
      </c>
      <c r="J9" s="5">
        <f t="shared" si="4"/>
        <v>75450</v>
      </c>
      <c r="K9" s="14">
        <f t="shared" si="5"/>
        <v>80480</v>
      </c>
      <c r="L9" s="8">
        <f t="shared" si="6"/>
        <v>4828688.5</v>
      </c>
      <c r="M9" s="9">
        <f t="shared" si="0"/>
        <v>0.041690719954289863</v>
      </c>
    </row>
    <row r="10" spans="1:13" ht="18" customHeight="1">
      <c r="A10" s="1">
        <v>8</v>
      </c>
      <c r="B10" s="1" t="s">
        <v>17</v>
      </c>
      <c r="C10" s="1" t="s">
        <v>13</v>
      </c>
      <c r="D10" s="6">
        <v>229</v>
      </c>
      <c r="E10" s="13">
        <v>14000</v>
      </c>
      <c r="F10" s="7">
        <f t="shared" si="1"/>
        <v>3206000</v>
      </c>
      <c r="G10" s="15">
        <f t="shared" si="2"/>
        <v>48090</v>
      </c>
      <c r="H10" s="14">
        <f t="shared" si="3"/>
        <v>51296</v>
      </c>
      <c r="I10" s="7">
        <v>3500000</v>
      </c>
      <c r="J10" s="5">
        <f t="shared" si="4"/>
        <v>52500</v>
      </c>
      <c r="K10" s="14">
        <f t="shared" si="5"/>
        <v>56000</v>
      </c>
      <c r="L10" s="8">
        <f t="shared" si="6"/>
        <v>3305386</v>
      </c>
      <c r="M10" s="9">
        <f t="shared" si="0"/>
        <v>0.05887784361644903</v>
      </c>
    </row>
    <row r="11" spans="1:13" ht="18" customHeight="1">
      <c r="A11" s="1">
        <v>9</v>
      </c>
      <c r="B11" s="1" t="s">
        <v>17</v>
      </c>
      <c r="C11" s="1" t="s">
        <v>13</v>
      </c>
      <c r="D11" s="6">
        <v>270</v>
      </c>
      <c r="E11" s="13">
        <v>14000</v>
      </c>
      <c r="F11" s="7">
        <f t="shared" si="1"/>
        <v>3780000</v>
      </c>
      <c r="G11" s="15">
        <f t="shared" si="2"/>
        <v>56700</v>
      </c>
      <c r="H11" s="14">
        <f t="shared" si="3"/>
        <v>60480</v>
      </c>
      <c r="I11" s="7">
        <v>4200000</v>
      </c>
      <c r="J11" s="5">
        <f t="shared" si="4"/>
        <v>63000</v>
      </c>
      <c r="K11" s="14">
        <f t="shared" si="5"/>
        <v>67200</v>
      </c>
      <c r="L11" s="8">
        <f t="shared" si="6"/>
        <v>3897180</v>
      </c>
      <c r="M11" s="9">
        <f t="shared" si="0"/>
        <v>0.07770233861407479</v>
      </c>
    </row>
    <row r="12" spans="1:13" ht="18" customHeight="1">
      <c r="A12" s="1">
        <v>10</v>
      </c>
      <c r="B12" s="1" t="s">
        <v>17</v>
      </c>
      <c r="C12" s="1" t="s">
        <v>14</v>
      </c>
      <c r="D12" s="6">
        <v>251</v>
      </c>
      <c r="E12" s="13">
        <v>15000</v>
      </c>
      <c r="F12" s="7">
        <f t="shared" si="1"/>
        <v>3765000</v>
      </c>
      <c r="G12" s="15">
        <f t="shared" si="2"/>
        <v>56475</v>
      </c>
      <c r="H12" s="14">
        <f t="shared" si="3"/>
        <v>60240</v>
      </c>
      <c r="I12" s="7">
        <v>4100000</v>
      </c>
      <c r="J12" s="5">
        <f t="shared" si="4"/>
        <v>61500</v>
      </c>
      <c r="K12" s="14">
        <f t="shared" si="5"/>
        <v>65600</v>
      </c>
      <c r="L12" s="8">
        <f t="shared" si="6"/>
        <v>3881715</v>
      </c>
      <c r="M12" s="9">
        <f t="shared" si="0"/>
        <v>0.05623416453809721</v>
      </c>
    </row>
    <row r="13" spans="1:13" ht="18" customHeight="1">
      <c r="A13" s="1">
        <v>11</v>
      </c>
      <c r="B13" s="1" t="s">
        <v>17</v>
      </c>
      <c r="C13" s="1" t="s">
        <v>14</v>
      </c>
      <c r="D13" s="6">
        <v>297</v>
      </c>
      <c r="E13" s="13">
        <v>15000</v>
      </c>
      <c r="F13" s="7">
        <f t="shared" si="1"/>
        <v>4455000</v>
      </c>
      <c r="G13" s="15">
        <f t="shared" si="2"/>
        <v>66825</v>
      </c>
      <c r="H13" s="14">
        <f t="shared" si="3"/>
        <v>71280</v>
      </c>
      <c r="I13" s="7">
        <v>5000000</v>
      </c>
      <c r="J13" s="5">
        <f t="shared" si="4"/>
        <v>75000</v>
      </c>
      <c r="K13" s="14">
        <f t="shared" si="5"/>
        <v>80000</v>
      </c>
      <c r="L13" s="8">
        <f t="shared" si="6"/>
        <v>4593105</v>
      </c>
      <c r="M13" s="9">
        <f t="shared" si="0"/>
        <v>0.08858822082229777</v>
      </c>
    </row>
    <row r="14" spans="1:13" ht="18" customHeight="1">
      <c r="A14" s="1">
        <v>12</v>
      </c>
      <c r="B14" s="1" t="s">
        <v>17</v>
      </c>
      <c r="C14" s="1" t="s">
        <v>14</v>
      </c>
      <c r="D14" s="6">
        <v>300</v>
      </c>
      <c r="E14" s="13">
        <v>15000</v>
      </c>
      <c r="F14" s="7">
        <f t="shared" si="1"/>
        <v>4500000</v>
      </c>
      <c r="G14" s="15">
        <f t="shared" si="2"/>
        <v>67500</v>
      </c>
      <c r="H14" s="14">
        <f t="shared" si="3"/>
        <v>72000</v>
      </c>
      <c r="I14" s="7">
        <v>4850000</v>
      </c>
      <c r="J14" s="5">
        <f t="shared" si="4"/>
        <v>72750</v>
      </c>
      <c r="K14" s="14">
        <f t="shared" si="5"/>
        <v>77600</v>
      </c>
      <c r="L14" s="8">
        <f t="shared" si="6"/>
        <v>4639500</v>
      </c>
      <c r="M14" s="9">
        <f t="shared" si="0"/>
        <v>0.04537126845565255</v>
      </c>
    </row>
    <row r="15" spans="1:13" ht="18" customHeight="1">
      <c r="A15" s="1">
        <v>13</v>
      </c>
      <c r="B15" s="1" t="s">
        <v>17</v>
      </c>
      <c r="C15" s="1" t="s">
        <v>15</v>
      </c>
      <c r="D15" s="6">
        <v>315</v>
      </c>
      <c r="E15" s="13">
        <v>13500</v>
      </c>
      <c r="F15" s="7">
        <f t="shared" si="1"/>
        <v>4252500</v>
      </c>
      <c r="G15" s="15">
        <f t="shared" si="2"/>
        <v>63787.5</v>
      </c>
      <c r="H15" s="14">
        <f t="shared" si="3"/>
        <v>68040</v>
      </c>
      <c r="I15" s="7">
        <v>4600000</v>
      </c>
      <c r="J15" s="5">
        <f t="shared" si="4"/>
        <v>69000</v>
      </c>
      <c r="K15" s="14">
        <f t="shared" si="5"/>
        <v>73600</v>
      </c>
      <c r="L15" s="8">
        <f t="shared" si="6"/>
        <v>4384327.5</v>
      </c>
      <c r="M15" s="9">
        <f t="shared" si="0"/>
        <v>0.049191694735395565</v>
      </c>
    </row>
    <row r="16" spans="1:13" ht="15.75" customHeight="1">
      <c r="A16" s="1">
        <v>14</v>
      </c>
      <c r="B16" s="6" t="s">
        <v>18</v>
      </c>
      <c r="C16" s="6" t="s">
        <v>3</v>
      </c>
      <c r="D16" s="6">
        <v>140</v>
      </c>
      <c r="E16" s="6">
        <v>14000</v>
      </c>
      <c r="F16" s="7">
        <f t="shared" si="1"/>
        <v>1960000</v>
      </c>
      <c r="G16" s="15">
        <f>F16*0.015</f>
        <v>29400</v>
      </c>
      <c r="H16" s="14">
        <f>F16*0.016</f>
        <v>31360</v>
      </c>
      <c r="I16" s="7">
        <v>2300000</v>
      </c>
      <c r="J16" s="5">
        <f>I16*0.015</f>
        <v>34500</v>
      </c>
      <c r="K16" s="14">
        <f>I16*0.016</f>
        <v>36800</v>
      </c>
      <c r="L16" s="8">
        <f>F16+G16+H16</f>
        <v>2020760</v>
      </c>
      <c r="M16" s="9">
        <f t="shared" si="0"/>
        <v>0.13818563312813</v>
      </c>
    </row>
    <row r="17" spans="1:13" ht="15.75" customHeight="1">
      <c r="A17" s="1">
        <v>15</v>
      </c>
      <c r="B17" s="6" t="s">
        <v>18</v>
      </c>
      <c r="C17" s="6" t="s">
        <v>3</v>
      </c>
      <c r="D17" s="6">
        <v>136</v>
      </c>
      <c r="E17" s="6">
        <v>14000</v>
      </c>
      <c r="F17" s="7">
        <f t="shared" si="1"/>
        <v>1904000</v>
      </c>
      <c r="G17" s="15">
        <f aca="true" t="shared" si="7" ref="G17:G32">F17*0.015</f>
        <v>28560</v>
      </c>
      <c r="H17" s="14">
        <f aca="true" t="shared" si="8" ref="H17:H29">F17*0.016</f>
        <v>30464</v>
      </c>
      <c r="I17" s="7">
        <v>2230000</v>
      </c>
      <c r="J17" s="5">
        <f aca="true" t="shared" si="9" ref="J17:J32">I17*0.015</f>
        <v>33450</v>
      </c>
      <c r="K17" s="14">
        <f aca="true" t="shared" si="10" ref="K17:K29">I17*0.016</f>
        <v>35680</v>
      </c>
      <c r="L17" s="8">
        <f aca="true" t="shared" si="11" ref="L17:L29">F17+G17+H17</f>
        <v>1963024</v>
      </c>
      <c r="M17" s="9">
        <f t="shared" si="0"/>
        <v>0.13600241260422694</v>
      </c>
    </row>
    <row r="18" spans="1:13" ht="15.75" customHeight="1">
      <c r="A18" s="1">
        <v>16</v>
      </c>
      <c r="B18" s="6" t="s">
        <v>18</v>
      </c>
      <c r="C18" s="6" t="s">
        <v>4</v>
      </c>
      <c r="D18" s="6">
        <v>95</v>
      </c>
      <c r="E18" s="6">
        <v>13800</v>
      </c>
      <c r="F18" s="7">
        <f t="shared" si="1"/>
        <v>1311000</v>
      </c>
      <c r="G18" s="15">
        <f t="shared" si="7"/>
        <v>19665</v>
      </c>
      <c r="H18" s="14">
        <f t="shared" si="8"/>
        <v>20976</v>
      </c>
      <c r="I18" s="7">
        <v>1550000</v>
      </c>
      <c r="J18" s="5">
        <f t="shared" si="9"/>
        <v>23250</v>
      </c>
      <c r="K18" s="14">
        <f t="shared" si="10"/>
        <v>24800</v>
      </c>
      <c r="L18" s="8">
        <f t="shared" si="11"/>
        <v>1351641</v>
      </c>
      <c r="M18" s="9">
        <f t="shared" si="0"/>
        <v>0.1467542047037638</v>
      </c>
    </row>
    <row r="19" spans="1:13" ht="15.75" customHeight="1">
      <c r="A19" s="1">
        <v>17</v>
      </c>
      <c r="B19" s="6" t="s">
        <v>18</v>
      </c>
      <c r="C19" s="6" t="s">
        <v>4</v>
      </c>
      <c r="D19" s="6">
        <v>118</v>
      </c>
      <c r="E19" s="6">
        <v>13800</v>
      </c>
      <c r="F19" s="7">
        <f t="shared" si="1"/>
        <v>1628400</v>
      </c>
      <c r="G19" s="15">
        <f t="shared" si="7"/>
        <v>24426</v>
      </c>
      <c r="H19" s="14">
        <f t="shared" si="8"/>
        <v>26054.4</v>
      </c>
      <c r="I19" s="7">
        <v>1850000</v>
      </c>
      <c r="J19" s="5">
        <f t="shared" si="9"/>
        <v>27750</v>
      </c>
      <c r="K19" s="14">
        <f t="shared" si="10"/>
        <v>29600</v>
      </c>
      <c r="L19" s="8">
        <f t="shared" si="11"/>
        <v>1678880.4</v>
      </c>
      <c r="M19" s="9">
        <f t="shared" si="0"/>
        <v>0.10192483038100873</v>
      </c>
    </row>
    <row r="20" spans="1:13" ht="15.75" customHeight="1">
      <c r="A20" s="1">
        <v>18</v>
      </c>
      <c r="B20" s="6" t="s">
        <v>18</v>
      </c>
      <c r="C20" s="6" t="s">
        <v>4</v>
      </c>
      <c r="D20" s="6">
        <v>148</v>
      </c>
      <c r="E20" s="6">
        <v>13800</v>
      </c>
      <c r="F20" s="7">
        <f t="shared" si="1"/>
        <v>2042400</v>
      </c>
      <c r="G20" s="15">
        <f t="shared" si="7"/>
        <v>30636</v>
      </c>
      <c r="H20" s="14">
        <f t="shared" si="8"/>
        <v>32678.4</v>
      </c>
      <c r="I20" s="7">
        <v>2400000</v>
      </c>
      <c r="J20" s="5">
        <f t="shared" si="9"/>
        <v>36000</v>
      </c>
      <c r="K20" s="14">
        <f t="shared" si="10"/>
        <v>38400</v>
      </c>
      <c r="L20" s="8">
        <f t="shared" si="11"/>
        <v>2105714.4</v>
      </c>
      <c r="M20" s="9">
        <f t="shared" si="0"/>
        <v>0.1397557047622413</v>
      </c>
    </row>
    <row r="21" spans="1:13" ht="15.75" customHeight="1">
      <c r="A21" s="1">
        <v>19</v>
      </c>
      <c r="B21" s="6" t="s">
        <v>18</v>
      </c>
      <c r="C21" s="6" t="s">
        <v>5</v>
      </c>
      <c r="D21" s="6">
        <v>141</v>
      </c>
      <c r="E21" s="6">
        <v>13500</v>
      </c>
      <c r="F21" s="7">
        <f t="shared" si="1"/>
        <v>1903500</v>
      </c>
      <c r="G21" s="15">
        <f t="shared" si="7"/>
        <v>28552.5</v>
      </c>
      <c r="H21" s="14">
        <f t="shared" si="8"/>
        <v>30456</v>
      </c>
      <c r="I21" s="7">
        <v>2250000</v>
      </c>
      <c r="J21" s="5">
        <f t="shared" si="9"/>
        <v>33750</v>
      </c>
      <c r="K21" s="14">
        <f t="shared" si="10"/>
        <v>36000</v>
      </c>
      <c r="L21" s="8">
        <f t="shared" si="11"/>
        <v>1962508.5</v>
      </c>
      <c r="M21" s="9">
        <f t="shared" si="0"/>
        <v>0.14649184958944128</v>
      </c>
    </row>
    <row r="22" spans="1:13" ht="15.75" customHeight="1">
      <c r="A22" s="1">
        <v>20</v>
      </c>
      <c r="B22" s="6" t="s">
        <v>18</v>
      </c>
      <c r="C22" s="6" t="s">
        <v>5</v>
      </c>
      <c r="D22" s="6">
        <v>110</v>
      </c>
      <c r="E22" s="6">
        <v>13500</v>
      </c>
      <c r="F22" s="7">
        <f t="shared" si="1"/>
        <v>1485000</v>
      </c>
      <c r="G22" s="15">
        <f t="shared" si="7"/>
        <v>22275</v>
      </c>
      <c r="H22" s="14">
        <f t="shared" si="8"/>
        <v>23760</v>
      </c>
      <c r="I22" s="7">
        <v>1750000</v>
      </c>
      <c r="J22" s="5">
        <f t="shared" si="9"/>
        <v>26250</v>
      </c>
      <c r="K22" s="14">
        <f t="shared" si="10"/>
        <v>28000</v>
      </c>
      <c r="L22" s="8">
        <f t="shared" si="11"/>
        <v>1531035</v>
      </c>
      <c r="M22" s="9">
        <f t="shared" si="0"/>
        <v>0.14301763186341265</v>
      </c>
    </row>
    <row r="23" spans="1:13" ht="15.75" customHeight="1">
      <c r="A23" s="1">
        <v>21</v>
      </c>
      <c r="B23" s="6" t="s">
        <v>18</v>
      </c>
      <c r="C23" s="6" t="s">
        <v>5</v>
      </c>
      <c r="D23" s="6">
        <v>142</v>
      </c>
      <c r="E23" s="6">
        <v>13500</v>
      </c>
      <c r="F23" s="7">
        <f t="shared" si="1"/>
        <v>1917000</v>
      </c>
      <c r="G23" s="15">
        <f t="shared" si="7"/>
        <v>28755</v>
      </c>
      <c r="H23" s="14">
        <f t="shared" si="8"/>
        <v>30672</v>
      </c>
      <c r="I23" s="7">
        <v>2300000</v>
      </c>
      <c r="J23" s="5">
        <f t="shared" si="9"/>
        <v>34500</v>
      </c>
      <c r="K23" s="14">
        <f t="shared" si="10"/>
        <v>36800</v>
      </c>
      <c r="L23" s="8">
        <f t="shared" si="11"/>
        <v>1976427</v>
      </c>
      <c r="M23" s="9">
        <f t="shared" si="0"/>
        <v>0.1637161402874986</v>
      </c>
    </row>
    <row r="24" spans="1:13" ht="15.75" customHeight="1">
      <c r="A24" s="1">
        <v>22</v>
      </c>
      <c r="B24" s="6" t="s">
        <v>18</v>
      </c>
      <c r="C24" s="6" t="s">
        <v>6</v>
      </c>
      <c r="D24" s="6">
        <v>164</v>
      </c>
      <c r="E24" s="6">
        <v>14500</v>
      </c>
      <c r="F24" s="7">
        <f t="shared" si="1"/>
        <v>2378000</v>
      </c>
      <c r="G24" s="15">
        <f t="shared" si="7"/>
        <v>35670</v>
      </c>
      <c r="H24" s="14">
        <f t="shared" si="8"/>
        <v>38048</v>
      </c>
      <c r="I24" s="7">
        <v>2700000</v>
      </c>
      <c r="J24" s="5">
        <f t="shared" si="9"/>
        <v>40500</v>
      </c>
      <c r="K24" s="14">
        <f t="shared" si="10"/>
        <v>43200</v>
      </c>
      <c r="L24" s="8">
        <f t="shared" si="11"/>
        <v>2451718</v>
      </c>
      <c r="M24" s="9">
        <f t="shared" si="0"/>
        <v>0.10126857982851209</v>
      </c>
    </row>
    <row r="25" spans="1:13" ht="15.75" customHeight="1">
      <c r="A25" s="1">
        <v>23</v>
      </c>
      <c r="B25" s="6" t="s">
        <v>18</v>
      </c>
      <c r="C25" s="10" t="s">
        <v>6</v>
      </c>
      <c r="D25" s="10">
        <v>194</v>
      </c>
      <c r="E25" s="10">
        <v>14500</v>
      </c>
      <c r="F25" s="7">
        <f t="shared" si="1"/>
        <v>2813000</v>
      </c>
      <c r="G25" s="15">
        <f t="shared" si="7"/>
        <v>42195</v>
      </c>
      <c r="H25" s="14">
        <f t="shared" si="8"/>
        <v>45008</v>
      </c>
      <c r="I25" s="7">
        <v>3100000</v>
      </c>
      <c r="J25" s="5">
        <f t="shared" si="9"/>
        <v>46500</v>
      </c>
      <c r="K25" s="14">
        <f t="shared" si="10"/>
        <v>49600</v>
      </c>
      <c r="L25" s="8">
        <f t="shared" si="11"/>
        <v>2900203</v>
      </c>
      <c r="M25" s="9">
        <f t="shared" si="0"/>
        <v>0.06889069489273682</v>
      </c>
    </row>
    <row r="26" spans="1:13" ht="15.75" customHeight="1">
      <c r="A26" s="1">
        <v>24</v>
      </c>
      <c r="B26" s="6" t="s">
        <v>18</v>
      </c>
      <c r="C26" s="11" t="s">
        <v>6</v>
      </c>
      <c r="D26" s="11">
        <v>201</v>
      </c>
      <c r="E26" s="11">
        <v>14500</v>
      </c>
      <c r="F26" s="7">
        <f t="shared" si="1"/>
        <v>2914500</v>
      </c>
      <c r="G26" s="15">
        <f t="shared" si="7"/>
        <v>43717.5</v>
      </c>
      <c r="H26" s="14">
        <f t="shared" si="8"/>
        <v>46632</v>
      </c>
      <c r="I26" s="7">
        <v>3150000</v>
      </c>
      <c r="J26" s="5">
        <f t="shared" si="9"/>
        <v>47250</v>
      </c>
      <c r="K26" s="14">
        <f t="shared" si="10"/>
        <v>50400</v>
      </c>
      <c r="L26" s="8">
        <f t="shared" si="11"/>
        <v>3004849.5</v>
      </c>
      <c r="M26" s="9">
        <f t="shared" si="0"/>
        <v>0.048305414297787626</v>
      </c>
    </row>
    <row r="27" spans="1:13" ht="15.75" customHeight="1">
      <c r="A27" s="1">
        <v>25</v>
      </c>
      <c r="B27" s="6" t="s">
        <v>18</v>
      </c>
      <c r="C27" s="6" t="s">
        <v>7</v>
      </c>
      <c r="D27" s="6">
        <v>98</v>
      </c>
      <c r="E27" s="6">
        <v>13000</v>
      </c>
      <c r="F27" s="7">
        <f t="shared" si="1"/>
        <v>1274000</v>
      </c>
      <c r="G27" s="15">
        <f t="shared" si="7"/>
        <v>19110</v>
      </c>
      <c r="H27" s="14">
        <f t="shared" si="8"/>
        <v>20384</v>
      </c>
      <c r="I27" s="7">
        <v>1500000</v>
      </c>
      <c r="J27" s="5">
        <f t="shared" si="9"/>
        <v>22500</v>
      </c>
      <c r="K27" s="14">
        <f t="shared" si="10"/>
        <v>24000</v>
      </c>
      <c r="L27" s="8">
        <f t="shared" si="11"/>
        <v>1313494</v>
      </c>
      <c r="M27" s="9">
        <f t="shared" si="0"/>
        <v>0.14199227404160203</v>
      </c>
    </row>
    <row r="28" spans="1:13" ht="15.75" customHeight="1">
      <c r="A28" s="1">
        <v>26</v>
      </c>
      <c r="B28" s="6" t="s">
        <v>18</v>
      </c>
      <c r="C28" s="6" t="s">
        <v>8</v>
      </c>
      <c r="D28" s="6">
        <v>88</v>
      </c>
      <c r="E28" s="12">
        <v>16000</v>
      </c>
      <c r="F28" s="7">
        <f t="shared" si="1"/>
        <v>1408000</v>
      </c>
      <c r="G28" s="15">
        <f t="shared" si="7"/>
        <v>21120</v>
      </c>
      <c r="H28" s="14">
        <f t="shared" si="8"/>
        <v>22528</v>
      </c>
      <c r="I28" s="7">
        <v>1700000</v>
      </c>
      <c r="J28" s="5">
        <f t="shared" si="9"/>
        <v>25500</v>
      </c>
      <c r="K28" s="14">
        <f t="shared" si="10"/>
        <v>27200</v>
      </c>
      <c r="L28" s="8">
        <f t="shared" si="11"/>
        <v>1451648</v>
      </c>
      <c r="M28" s="9">
        <f t="shared" si="0"/>
        <v>0.17108279693148754</v>
      </c>
    </row>
    <row r="29" spans="1:13" ht="15.75" customHeight="1">
      <c r="A29" s="1">
        <v>27</v>
      </c>
      <c r="B29" s="6" t="s">
        <v>18</v>
      </c>
      <c r="C29" s="6" t="s">
        <v>8</v>
      </c>
      <c r="D29" s="12">
        <v>123</v>
      </c>
      <c r="E29" s="12">
        <v>16000</v>
      </c>
      <c r="F29" s="7">
        <f t="shared" si="1"/>
        <v>1968000</v>
      </c>
      <c r="G29" s="15">
        <f t="shared" si="7"/>
        <v>29520</v>
      </c>
      <c r="H29" s="14">
        <f t="shared" si="8"/>
        <v>31488</v>
      </c>
      <c r="I29" s="7">
        <v>2300000</v>
      </c>
      <c r="J29" s="5">
        <f t="shared" si="9"/>
        <v>34500</v>
      </c>
      <c r="K29" s="14">
        <f t="shared" si="10"/>
        <v>36800</v>
      </c>
      <c r="L29" s="8">
        <f t="shared" si="11"/>
        <v>2029008</v>
      </c>
      <c r="M29" s="9">
        <f t="shared" si="0"/>
        <v>0.1335588622617555</v>
      </c>
    </row>
    <row r="30" spans="1:13" ht="15.75" customHeight="1">
      <c r="A30" s="1">
        <v>25</v>
      </c>
      <c r="B30" s="6" t="s">
        <v>18</v>
      </c>
      <c r="C30" s="6" t="s">
        <v>19</v>
      </c>
      <c r="D30" s="6">
        <v>180</v>
      </c>
      <c r="E30" s="6">
        <v>15000</v>
      </c>
      <c r="F30" s="7">
        <f t="shared" si="1"/>
        <v>2700000</v>
      </c>
      <c r="G30" s="15">
        <f t="shared" si="7"/>
        <v>40500</v>
      </c>
      <c r="H30" s="14">
        <f>F30*0.016</f>
        <v>43200</v>
      </c>
      <c r="I30" s="7">
        <v>3100000</v>
      </c>
      <c r="J30" s="5">
        <f t="shared" si="9"/>
        <v>46500</v>
      </c>
      <c r="K30" s="14">
        <f>I30*0.016</f>
        <v>49600</v>
      </c>
      <c r="L30" s="8">
        <f>F30+G30+H30</f>
        <v>2783700</v>
      </c>
      <c r="M30" s="9">
        <f>(I30-L30)/L30</f>
        <v>0.11362574990121062</v>
      </c>
    </row>
    <row r="31" spans="1:13" ht="15.75" customHeight="1">
      <c r="A31" s="1">
        <v>26</v>
      </c>
      <c r="B31" s="6" t="s">
        <v>18</v>
      </c>
      <c r="C31" s="6" t="s">
        <v>19</v>
      </c>
      <c r="D31" s="6">
        <v>200</v>
      </c>
      <c r="E31" s="12">
        <v>15000</v>
      </c>
      <c r="F31" s="7">
        <f t="shared" si="1"/>
        <v>3000000</v>
      </c>
      <c r="G31" s="15">
        <f t="shared" si="7"/>
        <v>45000</v>
      </c>
      <c r="H31" s="14">
        <f>F31*0.016</f>
        <v>48000</v>
      </c>
      <c r="I31" s="7">
        <v>3350000</v>
      </c>
      <c r="J31" s="5">
        <f t="shared" si="9"/>
        <v>50250</v>
      </c>
      <c r="K31" s="14">
        <f>I31*0.016</f>
        <v>53600</v>
      </c>
      <c r="L31" s="8">
        <f>F31+G31+H31</f>
        <v>3093000</v>
      </c>
      <c r="M31" s="9">
        <f>(I31-L31)/L31</f>
        <v>0.08309085030714516</v>
      </c>
    </row>
    <row r="32" spans="1:13" ht="15.75" customHeight="1">
      <c r="A32" s="1">
        <v>27</v>
      </c>
      <c r="B32" s="6" t="s">
        <v>18</v>
      </c>
      <c r="C32" s="6" t="s">
        <v>19</v>
      </c>
      <c r="D32" s="12">
        <v>230</v>
      </c>
      <c r="E32" s="12">
        <v>15000</v>
      </c>
      <c r="F32" s="7">
        <f t="shared" si="1"/>
        <v>3450000</v>
      </c>
      <c r="G32" s="15">
        <f t="shared" si="7"/>
        <v>51750</v>
      </c>
      <c r="H32" s="14">
        <f>F32*0.016</f>
        <v>55200</v>
      </c>
      <c r="I32" s="7">
        <v>3750000</v>
      </c>
      <c r="J32" s="5">
        <f t="shared" si="9"/>
        <v>56250</v>
      </c>
      <c r="K32" s="14">
        <f>I32*0.016</f>
        <v>60000</v>
      </c>
      <c r="L32" s="8">
        <f>F32+G32+H32</f>
        <v>3556950</v>
      </c>
      <c r="M32" s="9">
        <f>(I32-L32)/L32</f>
        <v>0.054274026905073165</v>
      </c>
    </row>
  </sheetData>
  <mergeCells count="12">
    <mergeCell ref="G1:G2"/>
    <mergeCell ref="H1:H2"/>
    <mergeCell ref="A1:A2"/>
    <mergeCell ref="D1:D2"/>
    <mergeCell ref="E1:E2"/>
    <mergeCell ref="F1:F2"/>
    <mergeCell ref="C1:C2"/>
    <mergeCell ref="L1:L2"/>
    <mergeCell ref="M1:M2"/>
    <mergeCell ref="I1:I2"/>
    <mergeCell ref="J1:J2"/>
    <mergeCell ref="K1:K2"/>
  </mergeCells>
  <printOptions/>
  <pageMargins left="0.75" right="0.75" top="1" bottom="1" header="0.5" footer="0.5"/>
  <pageSetup horizontalDpi="1200" verticalDpi="12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</cp:lastModifiedBy>
  <cp:lastPrinted>2005-03-08T06:06:17Z</cp:lastPrinted>
  <dcterms:created xsi:type="dcterms:W3CDTF">2005-01-17T08:16:54Z</dcterms:created>
  <dcterms:modified xsi:type="dcterms:W3CDTF">2005-09-27T08:51:59Z</dcterms:modified>
  <cp:category/>
  <cp:version/>
  <cp:contentType/>
  <cp:contentStatus/>
</cp:coreProperties>
</file>